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ummary" sheetId="1" state="visible" r:id="rId1"/>
    <sheet xmlns:r="http://schemas.openxmlformats.org/officeDocument/2006/relationships" name="Estimate vs Actual" sheetId="2" state="visible" r:id="rId2"/>
    <sheet xmlns:r="http://schemas.openxmlformats.org/officeDocument/2006/relationships" name="Paving Production" sheetId="3" state="visible" r:id="rId3"/>
    <sheet xmlns:r="http://schemas.openxmlformats.org/officeDocument/2006/relationships" name="Variance Analysis" sheetId="4" state="visible" r:id="rId4"/>
    <sheet xmlns:r="http://schemas.openxmlformats.org/officeDocument/2006/relationships" name="Job Cost Report" sheetId="5" state="visible" r:id="rId5"/>
    <sheet xmlns:r="http://schemas.openxmlformats.org/officeDocument/2006/relationships" name="Instructions" sheetId="6" state="visible" r:id="rId6"/>
  </sheets>
  <definedNames>
    <definedName name="ProjectTypes">Instructions!$H$2:$H$12</definedName>
    <definedName name="VarianceCauses">Instructions!$I$2:$I$22</definedName>
    <definedName name="DatabaseUpdate">Instructions!$J$2:$J$4</definedName>
    <definedName name="_xlnm.Print_Titles" localSheetId="4">'Job Cost Report'!$1:$2</definedName>
    <definedName name="_xlnm.Print_Area" localSheetId="4">'Job Cost Report'!$A$1:$D$53</definedName>
  </definedNames>
  <calcPr calcId="124519" fullCalcOnLoad="1"/>
</workbook>
</file>

<file path=xl/styles.xml><?xml version="1.0" encoding="utf-8"?>
<styleSheet xmlns="http://schemas.openxmlformats.org/spreadsheetml/2006/main">
  <numFmts count="3">
    <numFmt numFmtId="164" formatCode="&quot;$&quot;#,##0.00"/>
    <numFmt numFmtId="165" formatCode="mm/dd/yyyy"/>
    <numFmt numFmtId="166" formatCode="0.0%"/>
  </numFmts>
  <fonts count="9">
    <font>
      <name val="Calibri"/>
      <family val="2"/>
      <color theme="1"/>
      <sz val="11"/>
      <scheme val="minor"/>
    </font>
    <font>
      <name val="Calibri"/>
      <b val="1"/>
      <color rgb="00191C1A"/>
      <sz val="16"/>
    </font>
    <font>
      <name val="Calibri"/>
      <i val="1"/>
      <color rgb="006B6B66"/>
      <sz val="10"/>
    </font>
    <font>
      <b val="1"/>
      <color rgb="00191C1A"/>
      <sz val="12"/>
    </font>
    <font>
      <name val="Calibri"/>
      <color rgb="003D403C"/>
      <sz val="11"/>
    </font>
    <font>
      <name val="Calibri"/>
      <color rgb="006B6B66"/>
      <sz val="10"/>
    </font>
    <font>
      <name val="Calibri"/>
      <b val="1"/>
      <color rgb="00191C1A"/>
      <sz val="11"/>
    </font>
    <font>
      <name val="Calibri"/>
      <b val="1"/>
      <color rgb="00FFFFFF"/>
      <sz val="11"/>
    </font>
    <font>
      <name val="Calibri"/>
      <color rgb="00191C1A"/>
      <sz val="11"/>
    </font>
  </fonts>
  <fills count="8">
    <fill>
      <patternFill/>
    </fill>
    <fill>
      <patternFill patternType="gray125"/>
    </fill>
    <fill>
      <patternFill patternType="solid">
        <fgColor rgb="00FDF3DC"/>
      </patternFill>
    </fill>
    <fill>
      <patternFill patternType="solid">
        <fgColor rgb="00F3EFE7"/>
      </patternFill>
    </fill>
    <fill>
      <patternFill patternType="solid">
        <fgColor rgb="00FFFDF7"/>
      </patternFill>
    </fill>
    <fill>
      <patternFill patternType="solid">
        <fgColor rgb="00191C1A"/>
      </patternFill>
    </fill>
    <fill>
      <patternFill patternType="solid">
        <fgColor rgb="00EFEFEC"/>
      </patternFill>
    </fill>
    <fill>
      <patternFill patternType="solid">
        <fgColor rgb="00F4AD29"/>
      </patternFill>
    </fill>
  </fills>
  <borders count="6">
    <border>
      <left/>
      <right/>
      <top/>
      <bottom/>
      <diagonal/>
    </border>
    <border>
      <left style="thin">
        <color rgb="00D9D4C9"/>
      </left>
      <right style="thin">
        <color rgb="00D9D4C9"/>
      </right>
      <top style="thin">
        <color rgb="00D9D4C9"/>
      </top>
      <bottom style="thin">
        <color rgb="00D9D4C9"/>
      </bottom>
    </border>
    <border>
      <left/>
      <right/>
      <top style="thin">
        <color rgb="00D9D4C9"/>
      </top>
      <bottom/>
      <diagonal/>
    </border>
    <border>
      <left/>
      <right style="thin">
        <color rgb="00D9D4C9"/>
      </right>
      <top style="thin">
        <color rgb="00D9D4C9"/>
      </top>
      <bottom/>
      <diagonal/>
    </border>
    <border>
      <left/>
      <right/>
      <top style="thin">
        <color rgb="00D9D4C9"/>
      </top>
      <bottom style="thin">
        <color rgb="00D9D4C9"/>
      </bottom>
      <diagonal/>
    </border>
    <border>
      <left/>
      <right style="thin">
        <color rgb="00D9D4C9"/>
      </right>
      <top style="thin">
        <color rgb="00D9D4C9"/>
      </top>
      <bottom style="thin">
        <color rgb="00D9D4C9"/>
      </bottom>
      <diagonal/>
    </border>
  </borders>
  <cellStyleXfs count="1">
    <xf numFmtId="0" fontId="0" fillId="0" borderId="0"/>
  </cellStyleXfs>
  <cellXfs count="31">
    <xf numFmtId="0" fontId="0" fillId="0" borderId="0" pivotButton="0" quotePrefix="0" xfId="0"/>
    <xf numFmtId="0" fontId="1" fillId="0" borderId="0" pivotButton="0" quotePrefix="0" xfId="0"/>
    <xf numFmtId="0" fontId="2" fillId="0" borderId="0" pivotButton="0" quotePrefix="0" xfId="0"/>
    <xf numFmtId="0" fontId="6" fillId="3" borderId="1" pivotButton="0" quotePrefix="0" xfId="0"/>
    <xf numFmtId="0" fontId="0" fillId="4" borderId="1" pivotButton="0" quotePrefix="0" xfId="0"/>
    <xf numFmtId="0" fontId="0" fillId="0" borderId="1" pivotButton="0" quotePrefix="0" xfId="0"/>
    <xf numFmtId="164" fontId="0" fillId="4" borderId="1" pivotButton="0" quotePrefix="0" xfId="0"/>
    <xf numFmtId="165" fontId="0" fillId="4" borderId="1" pivotButton="0" quotePrefix="0" xfId="0"/>
    <xf numFmtId="0" fontId="0" fillId="4" borderId="1" applyAlignment="1" pivotButton="0" quotePrefix="0" xfId="0">
      <alignment vertical="top" wrapText="1"/>
    </xf>
    <xf numFmtId="0" fontId="3" fillId="0" borderId="0" pivotButton="0" quotePrefix="0" xfId="0"/>
    <xf numFmtId="0" fontId="7" fillId="5" borderId="1" applyAlignment="1" pivotButton="0" quotePrefix="0" xfId="0">
      <alignment vertical="center" wrapText="1"/>
    </xf>
    <xf numFmtId="164" fontId="4" fillId="6" borderId="1" pivotButton="0" quotePrefix="0" xfId="0"/>
    <xf numFmtId="0" fontId="5" fillId="0" borderId="1" applyAlignment="1" pivotButton="0" quotePrefix="0" xfId="0">
      <alignment vertical="top" wrapText="1"/>
    </xf>
    <xf numFmtId="166" fontId="4" fillId="6" borderId="1" pivotButton="0" quotePrefix="0" xfId="0"/>
    <xf numFmtId="4" fontId="4" fillId="6" borderId="1" pivotButton="0" quotePrefix="0" xfId="0"/>
    <xf numFmtId="0" fontId="5" fillId="0" borderId="0" pivotButton="0" quotePrefix="0" xfId="0"/>
    <xf numFmtId="0" fontId="6" fillId="4" borderId="1" pivotButton="0" quotePrefix="0" xfId="0"/>
    <xf numFmtId="0" fontId="8" fillId="4" borderId="1" pivotButton="0" quotePrefix="0" xfId="0"/>
    <xf numFmtId="0" fontId="6" fillId="7" borderId="1" pivotButton="0" quotePrefix="0" xfId="0"/>
    <xf numFmtId="164" fontId="6" fillId="7" borderId="1" pivotButton="0" quotePrefix="0" xfId="0"/>
    <xf numFmtId="166" fontId="6" fillId="7" borderId="1" pivotButton="0" quotePrefix="0" xfId="0"/>
    <xf numFmtId="0" fontId="0" fillId="7" borderId="1" pivotButton="0" quotePrefix="0" xfId="0"/>
    <xf numFmtId="0" fontId="5" fillId="0" borderId="0" applyAlignment="1" pivotButton="0" quotePrefix="0" xfId="0">
      <alignment vertical="top" wrapText="1"/>
    </xf>
    <xf numFmtId="4" fontId="0" fillId="4" borderId="1" pivotButton="0" quotePrefix="0" xfId="0"/>
    <xf numFmtId="0" fontId="7" fillId="5" borderId="1" pivotButton="0" quotePrefix="0" xfId="0"/>
    <xf numFmtId="0" fontId="0" fillId="5" borderId="1" pivotButton="0" quotePrefix="0" xfId="0"/>
    <xf numFmtId="0" fontId="4" fillId="6" borderId="1" pivotButton="0" quotePrefix="0" xfId="0"/>
    <xf numFmtId="165" fontId="4" fillId="6" borderId="1" pivotButton="0" quotePrefix="0" xfId="0"/>
    <xf numFmtId="0" fontId="0" fillId="6" borderId="1" applyAlignment="1" pivotButton="0" quotePrefix="0" xfId="0">
      <alignment vertical="top" wrapText="1"/>
    </xf>
    <xf numFmtId="0" fontId="4" fillId="0" borderId="0" applyAlignment="1" pivotButton="0" quotePrefix="0" xfId="0">
      <alignment vertical="top" wrapText="1"/>
    </xf>
    <xf numFmtId="0" fontId="6" fillId="2"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0"/>
  <sheetViews>
    <sheetView showGridLines="0" workbookViewId="0">
      <pane ySplit="3" topLeftCell="A4" activePane="bottomLeft" state="frozen"/>
      <selection pane="bottomLeft" activeCell="A1" sqref="A1"/>
    </sheetView>
  </sheetViews>
  <sheetFormatPr baseColWidth="8" defaultRowHeight="15"/>
  <cols>
    <col width="26" customWidth="1" min="1" max="1"/>
    <col width="20" customWidth="1" min="2" max="2"/>
    <col width="20" customWidth="1" min="3" max="3"/>
    <col width="18" customWidth="1" min="4" max="4"/>
    <col width="52" customWidth="1" min="5" max="5"/>
  </cols>
  <sheetData>
    <row r="1" ht="24" customHeight="1">
      <c r="A1" s="1" t="inlineStr">
        <is>
          <t>Paving Contractor Job Cost Summary</t>
        </is>
      </c>
    </row>
    <row r="2">
      <c r="A2" s="2" t="inlineStr">
        <is>
          <t>Enter project information below. Every KPI in the lower table is calculated from the other sheets.</t>
        </is>
      </c>
    </row>
    <row r="4">
      <c r="A4" s="3" t="inlineStr">
        <is>
          <t>Project Name</t>
        </is>
      </c>
      <c r="B4" s="4" t="n"/>
      <c r="C4" s="5" t="n"/>
      <c r="D4" s="5" t="n"/>
      <c r="E4" s="5" t="n"/>
    </row>
    <row r="5">
      <c r="A5" s="3" t="inlineStr">
        <is>
          <t>Client</t>
        </is>
      </c>
      <c r="B5" s="4" t="n"/>
      <c r="C5" s="5" t="n"/>
      <c r="D5" s="5" t="n"/>
      <c r="E5" s="5" t="n"/>
    </row>
    <row r="6">
      <c r="A6" s="3" t="inlineStr">
        <is>
          <t>Project Address</t>
        </is>
      </c>
      <c r="B6" s="4" t="n"/>
      <c r="C6" s="5" t="n"/>
      <c r="D6" s="5" t="n"/>
      <c r="E6" s="5" t="n"/>
    </row>
    <row r="7">
      <c r="A7" s="3" t="inlineStr">
        <is>
          <t>Estimator</t>
        </is>
      </c>
      <c r="B7" s="4" t="n"/>
      <c r="C7" s="5" t="n"/>
      <c r="D7" s="5" t="n"/>
      <c r="E7" s="5" t="n"/>
    </row>
    <row r="8">
      <c r="A8" s="3" t="inlineStr">
        <is>
          <t>Project Manager</t>
        </is>
      </c>
      <c r="B8" s="4" t="n"/>
      <c r="C8" s="5" t="n"/>
      <c r="D8" s="5" t="n"/>
      <c r="E8" s="5" t="n"/>
    </row>
    <row r="9">
      <c r="A9" s="3" t="inlineStr">
        <is>
          <t>Contract Amount</t>
        </is>
      </c>
      <c r="B9" s="6" t="n"/>
      <c r="C9" s="5" t="n"/>
      <c r="D9" s="5" t="n"/>
      <c r="E9" s="5" t="n"/>
    </row>
    <row r="10">
      <c r="A10" s="3" t="inlineStr">
        <is>
          <t>Original Estimate Date</t>
        </is>
      </c>
      <c r="B10" s="7" t="n"/>
      <c r="C10" s="5" t="n"/>
      <c r="D10" s="5" t="n"/>
      <c r="E10" s="5" t="n"/>
    </row>
    <row r="11">
      <c r="A11" s="3" t="inlineStr">
        <is>
          <t>Start Date</t>
        </is>
      </c>
      <c r="B11" s="7" t="n"/>
      <c r="C11" s="5" t="n"/>
      <c r="D11" s="5" t="n"/>
      <c r="E11" s="5" t="n"/>
    </row>
    <row r="12">
      <c r="A12" s="3" t="inlineStr">
        <is>
          <t>Completion Date</t>
        </is>
      </c>
      <c r="B12" s="7" t="n"/>
      <c r="C12" s="5" t="n"/>
      <c r="D12" s="5" t="n"/>
      <c r="E12" s="5" t="n"/>
    </row>
    <row r="13">
      <c r="A13" s="3" t="inlineStr">
        <is>
          <t>Project Type</t>
        </is>
      </c>
      <c r="B13" s="4" t="n"/>
      <c r="C13" s="5" t="n"/>
      <c r="D13" s="5" t="n"/>
      <c r="E13" s="5" t="n"/>
    </row>
    <row r="14" ht="34" customHeight="1">
      <c r="A14" s="3" t="inlineStr">
        <is>
          <t>Notes</t>
        </is>
      </c>
      <c r="B14" s="8" t="n"/>
      <c r="C14" s="5" t="n"/>
      <c r="D14" s="5" t="n"/>
      <c r="E14" s="5" t="n"/>
    </row>
    <row r="16">
      <c r="A16" s="9" t="inlineStr">
        <is>
          <t>Summary KPIs</t>
        </is>
      </c>
    </row>
    <row r="17" ht="22" customHeight="1">
      <c r="A17" s="10" t="inlineStr">
        <is>
          <t>Metric</t>
        </is>
      </c>
      <c r="B17" s="10" t="inlineStr">
        <is>
          <t>Estimated</t>
        </is>
      </c>
      <c r="C17" s="10" t="inlineStr">
        <is>
          <t>Actual</t>
        </is>
      </c>
      <c r="D17" s="10" t="inlineStr">
        <is>
          <t>Variance</t>
        </is>
      </c>
      <c r="E17" s="10" t="inlineStr">
        <is>
          <t>Notes</t>
        </is>
      </c>
    </row>
    <row r="18">
      <c r="A18" s="3" t="inlineStr">
        <is>
          <t>Revenue</t>
        </is>
      </c>
      <c r="B18" s="11">
        <f>$B$9</f>
        <v/>
      </c>
      <c r="C18" s="6">
        <f>$B$9</f>
        <v/>
      </c>
      <c r="D18" s="11">
        <f>IF(OR(B18="",C18=""),"",C18-B18)</f>
        <v/>
      </c>
      <c r="E18" s="12" t="inlineStr">
        <is>
          <t>Overtype Actual if approved change orders moved the contract amount.</t>
        </is>
      </c>
    </row>
    <row r="19">
      <c r="A19" s="3" t="inlineStr">
        <is>
          <t>Direct Job Cost</t>
        </is>
      </c>
      <c r="B19" s="11">
        <f>'Estimate vs Actual'!B35</f>
        <v/>
      </c>
      <c r="C19" s="11">
        <f>'Estimate vs Actual'!C35</f>
        <v/>
      </c>
      <c r="D19" s="11">
        <f>IF(OR(B19="",C19=""),"",C19-B19)</f>
        <v/>
      </c>
      <c r="E19" s="12" t="inlineStr">
        <is>
          <t>Totals from the Estimate vs Actual cost codes.</t>
        </is>
      </c>
    </row>
    <row r="20">
      <c r="A20" s="3" t="inlineStr">
        <is>
          <t>Gross Profit</t>
        </is>
      </c>
      <c r="B20" s="11">
        <f>B18-B19</f>
        <v/>
      </c>
      <c r="C20" s="11">
        <f>C18-C19</f>
        <v/>
      </c>
      <c r="D20" s="11">
        <f>IF(OR(B20="",C20=""),"",C20-B20)</f>
        <v/>
      </c>
      <c r="E20" s="12" t="inlineStr">
        <is>
          <t>Revenue less direct job cost. Company overhead is not deducted here.</t>
        </is>
      </c>
    </row>
    <row r="21">
      <c r="A21" s="3" t="inlineStr">
        <is>
          <t>Gross Margin %</t>
        </is>
      </c>
      <c r="B21" s="13">
        <f>IF(B18=0,"",B20/B18)</f>
        <v/>
      </c>
      <c r="C21" s="13">
        <f>IF(C18=0,"",C20/C18)</f>
        <v/>
      </c>
      <c r="D21" s="13">
        <f>IF(OR(B21="",C21=""),"",C21-B21)</f>
        <v/>
      </c>
      <c r="E21" s="12" t="inlineStr">
        <is>
          <t>Gross profit divided by revenue — margin, not markup.</t>
        </is>
      </c>
    </row>
    <row r="22">
      <c r="A22" s="3" t="inlineStr">
        <is>
          <t>Total Labor Hours</t>
        </is>
      </c>
      <c r="B22" s="14">
        <f>'Paving Production'!B9</f>
        <v/>
      </c>
      <c r="C22" s="14">
        <f>'Paving Production'!C9</f>
        <v/>
      </c>
      <c r="D22" s="14">
        <f>IF(OR(B22="",C22=""),"",C22-B22)</f>
        <v/>
      </c>
      <c r="E22" s="12" t="inlineStr"/>
    </row>
    <row r="23">
      <c r="A23" s="3" t="inlineStr">
        <is>
          <t>Asphalt Tons</t>
        </is>
      </c>
      <c r="B23" s="14">
        <f>'Paving Production'!B4</f>
        <v/>
      </c>
      <c r="C23" s="14">
        <f>'Paving Production'!C4</f>
        <v/>
      </c>
      <c r="D23" s="14">
        <f>IF(OR(B23="",C23=""),"",C23-B23)</f>
        <v/>
      </c>
      <c r="E23" s="12" t="inlineStr"/>
    </row>
    <row r="24">
      <c r="A24" s="3" t="inlineStr">
        <is>
          <t>Paving Hours</t>
        </is>
      </c>
      <c r="B24" s="14">
        <f>'Paving Production'!B7</f>
        <v/>
      </c>
      <c r="C24" s="14">
        <f>'Paving Production'!C7</f>
        <v/>
      </c>
      <c r="D24" s="14">
        <f>IF(OR(B24="",C24=""),"",C24-B24)</f>
        <v/>
      </c>
      <c r="E24" s="12" t="inlineStr"/>
    </row>
    <row r="25">
      <c r="A25" s="3" t="inlineStr">
        <is>
          <t>Tons Per Hour</t>
        </is>
      </c>
      <c r="B25" s="14">
        <f>'Paving Production'!B8</f>
        <v/>
      </c>
      <c r="C25" s="14">
        <f>'Paving Production'!C8</f>
        <v/>
      </c>
      <c r="D25" s="14">
        <f>IF(OR(B25="",C25=""),"",C25-B25)</f>
        <v/>
      </c>
      <c r="E25" s="12" t="inlineStr"/>
    </row>
    <row r="26">
      <c r="A26" s="3" t="inlineStr">
        <is>
          <t>Truck Hours</t>
        </is>
      </c>
      <c r="B26" s="14">
        <f>'Paving Production'!B12</f>
        <v/>
      </c>
      <c r="C26" s="14">
        <f>'Paving Production'!C12</f>
        <v/>
      </c>
      <c r="D26" s="14">
        <f>IF(OR(B26="",C26=""),"",C26-B26)</f>
        <v/>
      </c>
      <c r="E26" s="12" t="inlineStr"/>
    </row>
    <row r="27">
      <c r="A27" s="3" t="inlineStr">
        <is>
          <t>Paving Days</t>
        </is>
      </c>
      <c r="B27" s="14">
        <f>'Paving Production'!B21</f>
        <v/>
      </c>
      <c r="C27" s="14">
        <f>'Paving Production'!C21</f>
        <v/>
      </c>
      <c r="D27" s="14">
        <f>IF(OR(B27="",C27=""),"",C27-B27)</f>
        <v/>
      </c>
      <c r="E27" s="12" t="inlineStr"/>
    </row>
    <row r="29">
      <c r="A29" s="15" t="inlineStr">
        <is>
          <t>Shaded cream = you enter this.  Shaded grey = calculated, don't overtype.</t>
        </is>
      </c>
    </row>
    <row r="30">
      <c r="A30" s="15" t="inlineStr">
        <is>
          <t>Gross margin is gross profit divided by revenue. Markup is profit divided by cost — the two are not interchangeable.</t>
        </is>
      </c>
    </row>
  </sheetData>
  <mergeCells count="13">
    <mergeCell ref="B9:E9"/>
    <mergeCell ref="B8:E8"/>
    <mergeCell ref="B4:E4"/>
    <mergeCell ref="A2:E2"/>
    <mergeCell ref="B12:E12"/>
    <mergeCell ref="B13:E13"/>
    <mergeCell ref="B6:E6"/>
    <mergeCell ref="B7:E7"/>
    <mergeCell ref="A1:E1"/>
    <mergeCell ref="B11:E11"/>
    <mergeCell ref="B5:E5"/>
    <mergeCell ref="B10:E10"/>
    <mergeCell ref="B14:E14"/>
  </mergeCells>
  <dataValidations count="1">
    <dataValidation sqref="B13" showDropDown="0" showInputMessage="1" showErrorMessage="1" allowBlank="1" errorTitle="Project type" error="Choose a project type from the list." promptTitle="Project type" prompt="Select the project type." type="list">
      <formula1>ProjectTypes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0"/>
  <sheetViews>
    <sheetView showGridLines="0" workbookViewId="0">
      <pane ySplit="3" topLeftCell="A4" activePane="bottomLeft" state="frozen"/>
      <selection pane="bottomLeft" activeCell="A1" sqref="A1"/>
    </sheetView>
  </sheetViews>
  <sheetFormatPr baseColWidth="8" defaultRowHeight="15"/>
  <cols>
    <col width="26" customWidth="1" min="1" max="1"/>
    <col width="17" customWidth="1" min="2" max="2"/>
    <col width="17" customWidth="1" min="3" max="3"/>
    <col width="15" customWidth="1" min="4" max="4"/>
    <col width="12" customWidth="1" min="5" max="5"/>
    <col width="40" customWidth="1" min="6" max="6"/>
    <col hidden="1" width="13" customWidth="1" min="7" max="7"/>
  </cols>
  <sheetData>
    <row r="1" ht="24" customHeight="1">
      <c r="A1" s="1" t="inlineStr">
        <is>
          <t>Estimate vs. Actual Job Costs</t>
        </is>
      </c>
    </row>
    <row r="2">
      <c r="A2" s="2" t="inlineStr">
        <is>
          <t>Enter the original estimate once and leave it alone. Fill Actual Cost in as invoices, payroll, and tickets arrive.</t>
        </is>
      </c>
    </row>
    <row r="3" ht="22" customHeight="1">
      <c r="A3" s="10" t="inlineStr">
        <is>
          <t>Cost Code</t>
        </is>
      </c>
      <c r="B3" s="10" t="inlineStr">
        <is>
          <t>Estimated Cost</t>
        </is>
      </c>
      <c r="C3" s="10" t="inlineStr">
        <is>
          <t>Actual Cost</t>
        </is>
      </c>
      <c r="D3" s="10" t="inlineStr">
        <is>
          <t>Variance $</t>
        </is>
      </c>
      <c r="E3" s="10" t="inlineStr">
        <is>
          <t>Variance %</t>
        </is>
      </c>
      <c r="F3" s="10" t="inlineStr">
        <is>
          <t>Notes</t>
        </is>
      </c>
      <c r="G3" s="15" t="inlineStr">
        <is>
          <t>Rank key (helper)</t>
        </is>
      </c>
    </row>
    <row r="4">
      <c r="A4" s="16" t="inlineStr">
        <is>
          <t>Asphalt Material</t>
        </is>
      </c>
      <c r="B4" s="6" t="n"/>
      <c r="C4" s="6" t="n"/>
      <c r="D4" s="11">
        <f>IF(AND(B4="",C4=""),"",C4-B4)</f>
        <v/>
      </c>
      <c r="E4" s="13">
        <f>IF(OR(B4="",B4=0),"",(C4-B4)/B4)</f>
        <v/>
      </c>
      <c r="F4" s="8" t="n"/>
      <c r="G4">
        <f>IF(D4="","",D4-ROW()/1000000)</f>
        <v/>
      </c>
    </row>
    <row r="5">
      <c r="A5" s="16" t="inlineStr">
        <is>
          <t>Aggregate Base</t>
        </is>
      </c>
      <c r="B5" s="6" t="n"/>
      <c r="C5" s="6" t="n"/>
      <c r="D5" s="11">
        <f>IF(AND(B5="",C5=""),"",C5-B5)</f>
        <v/>
      </c>
      <c r="E5" s="13">
        <f>IF(OR(B5="",B5=0),"",(C5-B5)/B5)</f>
        <v/>
      </c>
      <c r="F5" s="8" t="n"/>
      <c r="G5">
        <f>IF(D5="","",D5-ROW()/1000000)</f>
        <v/>
      </c>
    </row>
    <row r="6">
      <c r="A6" s="16" t="inlineStr">
        <is>
          <t>Trucking</t>
        </is>
      </c>
      <c r="B6" s="6" t="n"/>
      <c r="C6" s="6" t="n"/>
      <c r="D6" s="11">
        <f>IF(AND(B6="",C6=""),"",C6-B6)</f>
        <v/>
      </c>
      <c r="E6" s="13">
        <f>IF(OR(B6="",B6=0),"",(C6-B6)/B6)</f>
        <v/>
      </c>
      <c r="F6" s="8" t="n"/>
      <c r="G6">
        <f>IF(D6="","",D6-ROW()/1000000)</f>
        <v/>
      </c>
    </row>
    <row r="7">
      <c r="A7" s="16" t="inlineStr">
        <is>
          <t>Field Labor</t>
        </is>
      </c>
      <c r="B7" s="6" t="n"/>
      <c r="C7" s="6" t="n"/>
      <c r="D7" s="11">
        <f>IF(AND(B7="",C7=""),"",C7-B7)</f>
        <v/>
      </c>
      <c r="E7" s="13">
        <f>IF(OR(B7="",B7=0),"",(C7-B7)/B7)</f>
        <v/>
      </c>
      <c r="F7" s="8" t="n"/>
      <c r="G7">
        <f>IF(D7="","",D7-ROW()/1000000)</f>
        <v/>
      </c>
    </row>
    <row r="8">
      <c r="A8" s="16" t="inlineStr">
        <is>
          <t>Foreman / Supervision</t>
        </is>
      </c>
      <c r="B8" s="6" t="n"/>
      <c r="C8" s="6" t="n"/>
      <c r="D8" s="11">
        <f>IF(AND(B8="",C8=""),"",C8-B8)</f>
        <v/>
      </c>
      <c r="E8" s="13">
        <f>IF(OR(B8="",B8=0),"",(C8-B8)/B8)</f>
        <v/>
      </c>
      <c r="F8" s="8" t="n"/>
      <c r="G8">
        <f>IF(D8="","",D8-ROW()/1000000)</f>
        <v/>
      </c>
    </row>
    <row r="9">
      <c r="A9" s="16" t="inlineStr">
        <is>
          <t>Paver</t>
        </is>
      </c>
      <c r="B9" s="6" t="n"/>
      <c r="C9" s="6" t="n"/>
      <c r="D9" s="11">
        <f>IF(AND(B9="",C9=""),"",C9-B9)</f>
        <v/>
      </c>
      <c r="E9" s="13">
        <f>IF(OR(B9="",B9=0),"",(C9-B9)/B9)</f>
        <v/>
      </c>
      <c r="F9" s="8" t="n"/>
      <c r="G9">
        <f>IF(D9="","",D9-ROW()/1000000)</f>
        <v/>
      </c>
    </row>
    <row r="10">
      <c r="A10" s="16" t="inlineStr">
        <is>
          <t>Rollers</t>
        </is>
      </c>
      <c r="B10" s="6" t="n"/>
      <c r="C10" s="6" t="n"/>
      <c r="D10" s="11">
        <f>IF(AND(B10="",C10=""),"",C10-B10)</f>
        <v/>
      </c>
      <c r="E10" s="13">
        <f>IF(OR(B10="",B10=0),"",(C10-B10)/B10)</f>
        <v/>
      </c>
      <c r="F10" s="8" t="n"/>
      <c r="G10">
        <f>IF(D10="","",D10-ROW()/1000000)</f>
        <v/>
      </c>
    </row>
    <row r="11">
      <c r="A11" s="16" t="inlineStr">
        <is>
          <t>Skid Steer</t>
        </is>
      </c>
      <c r="B11" s="6" t="n"/>
      <c r="C11" s="6" t="n"/>
      <c r="D11" s="11">
        <f>IF(AND(B11="",C11=""),"",C11-B11)</f>
        <v/>
      </c>
      <c r="E11" s="13">
        <f>IF(OR(B11="",B11=0),"",(C11-B11)/B11)</f>
        <v/>
      </c>
      <c r="F11" s="8" t="n"/>
      <c r="G11">
        <f>IF(D11="","",D11-ROW()/1000000)</f>
        <v/>
      </c>
    </row>
    <row r="12">
      <c r="A12" s="16" t="inlineStr">
        <is>
          <t>Milling</t>
        </is>
      </c>
      <c r="B12" s="6" t="n"/>
      <c r="C12" s="6" t="n"/>
      <c r="D12" s="11">
        <f>IF(AND(B12="",C12=""),"",C12-B12)</f>
        <v/>
      </c>
      <c r="E12" s="13">
        <f>IF(OR(B12="",B12=0),"",(C12-B12)/B12)</f>
        <v/>
      </c>
      <c r="F12" s="8" t="n"/>
      <c r="G12">
        <f>IF(D12="","",D12-ROW()/1000000)</f>
        <v/>
      </c>
    </row>
    <row r="13">
      <c r="A13" s="16" t="inlineStr">
        <is>
          <t>Saw Cutting</t>
        </is>
      </c>
      <c r="B13" s="6" t="n"/>
      <c r="C13" s="6" t="n"/>
      <c r="D13" s="11">
        <f>IF(AND(B13="",C13=""),"",C13-B13)</f>
        <v/>
      </c>
      <c r="E13" s="13">
        <f>IF(OR(B13="",B13=0),"",(C13-B13)/B13)</f>
        <v/>
      </c>
      <c r="F13" s="8" t="n"/>
      <c r="G13">
        <f>IF(D13="","",D13-ROW()/1000000)</f>
        <v/>
      </c>
    </row>
    <row r="14">
      <c r="A14" s="16" t="inlineStr">
        <is>
          <t>Excavation / Demo</t>
        </is>
      </c>
      <c r="B14" s="6" t="n"/>
      <c r="C14" s="6" t="n"/>
      <c r="D14" s="11">
        <f>IF(AND(B14="",C14=""),"",C14-B14)</f>
        <v/>
      </c>
      <c r="E14" s="13">
        <f>IF(OR(B14="",B14=0),"",(C14-B14)/B14)</f>
        <v/>
      </c>
      <c r="F14" s="8" t="n"/>
      <c r="G14">
        <f>IF(D14="","",D14-ROW()/1000000)</f>
        <v/>
      </c>
    </row>
    <row r="15">
      <c r="A15" s="16" t="inlineStr">
        <is>
          <t>Disposal</t>
        </is>
      </c>
      <c r="B15" s="6" t="n"/>
      <c r="C15" s="6" t="n"/>
      <c r="D15" s="11">
        <f>IF(AND(B15="",C15=""),"",C15-B15)</f>
        <v/>
      </c>
      <c r="E15" s="13">
        <f>IF(OR(B15="",B15=0),"",(C15-B15)/B15)</f>
        <v/>
      </c>
      <c r="F15" s="8" t="n"/>
      <c r="G15">
        <f>IF(D15="","",D15-ROW()/1000000)</f>
        <v/>
      </c>
    </row>
    <row r="16">
      <c r="A16" s="16" t="inlineStr">
        <is>
          <t>Tack / Emulsion</t>
        </is>
      </c>
      <c r="B16" s="6" t="n"/>
      <c r="C16" s="6" t="n"/>
      <c r="D16" s="11">
        <f>IF(AND(B16="",C16=""),"",C16-B16)</f>
        <v/>
      </c>
      <c r="E16" s="13">
        <f>IF(OR(B16="",B16=0),"",(C16-B16)/B16)</f>
        <v/>
      </c>
      <c r="F16" s="8" t="n"/>
      <c r="G16">
        <f>IF(D16="","",D16-ROW()/1000000)</f>
        <v/>
      </c>
    </row>
    <row r="17">
      <c r="A17" s="16" t="inlineStr">
        <is>
          <t>Sealcoat Material</t>
        </is>
      </c>
      <c r="B17" s="6" t="n"/>
      <c r="C17" s="6" t="n"/>
      <c r="D17" s="11">
        <f>IF(AND(B17="",C17=""),"",C17-B17)</f>
        <v/>
      </c>
      <c r="E17" s="13">
        <f>IF(OR(B17="",B17=0),"",(C17-B17)/B17)</f>
        <v/>
      </c>
      <c r="F17" s="8" t="n"/>
      <c r="G17">
        <f>IF(D17="","",D17-ROW()/1000000)</f>
        <v/>
      </c>
    </row>
    <row r="18">
      <c r="A18" s="16" t="inlineStr">
        <is>
          <t>Crack Seal Material</t>
        </is>
      </c>
      <c r="B18" s="6" t="n"/>
      <c r="C18" s="6" t="n"/>
      <c r="D18" s="11">
        <f>IF(AND(B18="",C18=""),"",C18-B18)</f>
        <v/>
      </c>
      <c r="E18" s="13">
        <f>IF(OR(B18="",B18=0),"",(C18-B18)/B18)</f>
        <v/>
      </c>
      <c r="F18" s="8" t="n"/>
      <c r="G18">
        <f>IF(D18="","",D18-ROW()/1000000)</f>
        <v/>
      </c>
    </row>
    <row r="19">
      <c r="A19" s="16" t="inlineStr">
        <is>
          <t>Striping Material</t>
        </is>
      </c>
      <c r="B19" s="6" t="n"/>
      <c r="C19" s="6" t="n"/>
      <c r="D19" s="11">
        <f>IF(AND(B19="",C19=""),"",C19-B19)</f>
        <v/>
      </c>
      <c r="E19" s="13">
        <f>IF(OR(B19="",B19=0),"",(C19-B19)/B19)</f>
        <v/>
      </c>
      <c r="F19" s="8" t="n"/>
      <c r="G19">
        <f>IF(D19="","",D19-ROW()/1000000)</f>
        <v/>
      </c>
    </row>
    <row r="20">
      <c r="A20" s="16" t="inlineStr">
        <is>
          <t>Traffic Control</t>
        </is>
      </c>
      <c r="B20" s="6" t="n"/>
      <c r="C20" s="6" t="n"/>
      <c r="D20" s="11">
        <f>IF(AND(B20="",C20=""),"",C20-B20)</f>
        <v/>
      </c>
      <c r="E20" s="13">
        <f>IF(OR(B20="",B20=0),"",(C20-B20)/B20)</f>
        <v/>
      </c>
      <c r="F20" s="8" t="n"/>
      <c r="G20">
        <f>IF(D20="","",D20-ROW()/1000000)</f>
        <v/>
      </c>
    </row>
    <row r="21">
      <c r="A21" s="16" t="inlineStr">
        <is>
          <t>Concrete</t>
        </is>
      </c>
      <c r="B21" s="6" t="n"/>
      <c r="C21" s="6" t="n"/>
      <c r="D21" s="11">
        <f>IF(AND(B21="",C21=""),"",C21-B21)</f>
        <v/>
      </c>
      <c r="E21" s="13">
        <f>IF(OR(B21="",B21=0),"",(C21-B21)/B21)</f>
        <v/>
      </c>
      <c r="F21" s="8" t="n"/>
      <c r="G21">
        <f>IF(D21="","",D21-ROW()/1000000)</f>
        <v/>
      </c>
    </row>
    <row r="22">
      <c r="A22" s="16" t="inlineStr">
        <is>
          <t>Rentals</t>
        </is>
      </c>
      <c r="B22" s="6" t="n"/>
      <c r="C22" s="6" t="n"/>
      <c r="D22" s="11">
        <f>IF(AND(B22="",C22=""),"",C22-B22)</f>
        <v/>
      </c>
      <c r="E22" s="13">
        <f>IF(OR(B22="",B22=0),"",(C22-B22)/B22)</f>
        <v/>
      </c>
      <c r="F22" s="8" t="n"/>
      <c r="G22">
        <f>IF(D22="","",D22-ROW()/1000000)</f>
        <v/>
      </c>
    </row>
    <row r="23">
      <c r="A23" s="16" t="inlineStr">
        <is>
          <t>Subcontractors</t>
        </is>
      </c>
      <c r="B23" s="6" t="n"/>
      <c r="C23" s="6" t="n"/>
      <c r="D23" s="11">
        <f>IF(AND(B23="",C23=""),"",C23-B23)</f>
        <v/>
      </c>
      <c r="E23" s="13">
        <f>IF(OR(B23="",B23=0),"",(C23-B23)/B23)</f>
        <v/>
      </c>
      <c r="F23" s="8" t="n"/>
      <c r="G23">
        <f>IF(D23="","",D23-ROW()/1000000)</f>
        <v/>
      </c>
    </row>
    <row r="24">
      <c r="A24" s="16" t="inlineStr">
        <is>
          <t>Mobilization</t>
        </is>
      </c>
      <c r="B24" s="6" t="n"/>
      <c r="C24" s="6" t="n"/>
      <c r="D24" s="11">
        <f>IF(AND(B24="",C24=""),"",C24-B24)</f>
        <v/>
      </c>
      <c r="E24" s="13">
        <f>IF(OR(B24="",B24=0),"",(C24-B24)/B24)</f>
        <v/>
      </c>
      <c r="F24" s="8" t="n"/>
      <c r="G24">
        <f>IF(D24="","",D24-ROW()/1000000)</f>
        <v/>
      </c>
    </row>
    <row r="25">
      <c r="A25" s="16" t="inlineStr">
        <is>
          <t>Project Management</t>
        </is>
      </c>
      <c r="B25" s="6" t="n"/>
      <c r="C25" s="6" t="n"/>
      <c r="D25" s="11">
        <f>IF(AND(B25="",C25=""),"",C25-B25)</f>
        <v/>
      </c>
      <c r="E25" s="13">
        <f>IF(OR(B25="",B25=0),"",(C25-B25)/B25)</f>
        <v/>
      </c>
      <c r="F25" s="8" t="n"/>
      <c r="G25">
        <f>IF(D25="","",D25-ROW()/1000000)</f>
        <v/>
      </c>
    </row>
    <row r="26">
      <c r="A26" s="16" t="inlineStr">
        <is>
          <t>Permits / Fees</t>
        </is>
      </c>
      <c r="B26" s="6" t="n"/>
      <c r="C26" s="6" t="n"/>
      <c r="D26" s="11">
        <f>IF(AND(B26="",C26=""),"",C26-B26)</f>
        <v/>
      </c>
      <c r="E26" s="13">
        <f>IF(OR(B26="",B26=0),"",(C26-B26)/B26)</f>
        <v/>
      </c>
      <c r="F26" s="8" t="n"/>
      <c r="G26">
        <f>IF(D26="","",D26-ROW()/1000000)</f>
        <v/>
      </c>
    </row>
    <row r="27">
      <c r="A27" s="16" t="inlineStr">
        <is>
          <t>Miscellaneous</t>
        </is>
      </c>
      <c r="B27" s="6" t="n"/>
      <c r="C27" s="6" t="n"/>
      <c r="D27" s="11">
        <f>IF(AND(B27="",C27=""),"",C27-B27)</f>
        <v/>
      </c>
      <c r="E27" s="13">
        <f>IF(OR(B27="",B27=0),"",(C27-B27)/B27)</f>
        <v/>
      </c>
      <c r="F27" s="8" t="n"/>
      <c r="G27">
        <f>IF(D27="","",D27-ROW()/1000000)</f>
        <v/>
      </c>
    </row>
    <row r="28">
      <c r="A28" s="17" t="n"/>
      <c r="B28" s="6" t="n"/>
      <c r="C28" s="6" t="n"/>
      <c r="D28" s="11">
        <f>IF(AND(B28="",C28=""),"",C28-B28)</f>
        <v/>
      </c>
      <c r="E28" s="13">
        <f>IF(OR(B28="",B28=0),"",(C28-B28)/B28)</f>
        <v/>
      </c>
      <c r="F28" s="8" t="n"/>
      <c r="G28">
        <f>IF(D28="","",D28-ROW()/1000000)</f>
        <v/>
      </c>
    </row>
    <row r="29">
      <c r="A29" s="17" t="n"/>
      <c r="B29" s="6" t="n"/>
      <c r="C29" s="6" t="n"/>
      <c r="D29" s="11">
        <f>IF(AND(B29="",C29=""),"",C29-B29)</f>
        <v/>
      </c>
      <c r="E29" s="13">
        <f>IF(OR(B29="",B29=0),"",(C29-B29)/B29)</f>
        <v/>
      </c>
      <c r="F29" s="8" t="n"/>
      <c r="G29">
        <f>IF(D29="","",D29-ROW()/1000000)</f>
        <v/>
      </c>
    </row>
    <row r="30">
      <c r="A30" s="17" t="n"/>
      <c r="B30" s="6" t="n"/>
      <c r="C30" s="6" t="n"/>
      <c r="D30" s="11">
        <f>IF(AND(B30="",C30=""),"",C30-B30)</f>
        <v/>
      </c>
      <c r="E30" s="13">
        <f>IF(OR(B30="",B30=0),"",(C30-B30)/B30)</f>
        <v/>
      </c>
      <c r="F30" s="8" t="n"/>
      <c r="G30">
        <f>IF(D30="","",D30-ROW()/1000000)</f>
        <v/>
      </c>
    </row>
    <row r="31">
      <c r="A31" s="17" t="n"/>
      <c r="B31" s="6" t="n"/>
      <c r="C31" s="6" t="n"/>
      <c r="D31" s="11">
        <f>IF(AND(B31="",C31=""),"",C31-B31)</f>
        <v/>
      </c>
      <c r="E31" s="13">
        <f>IF(OR(B31="",B31=0),"",(C31-B31)/B31)</f>
        <v/>
      </c>
      <c r="F31" s="8" t="n"/>
      <c r="G31">
        <f>IF(D31="","",D31-ROW()/1000000)</f>
        <v/>
      </c>
    </row>
    <row r="32">
      <c r="A32" s="17" t="n"/>
      <c r="B32" s="6" t="n"/>
      <c r="C32" s="6" t="n"/>
      <c r="D32" s="11">
        <f>IF(AND(B32="",C32=""),"",C32-B32)</f>
        <v/>
      </c>
      <c r="E32" s="13">
        <f>IF(OR(B32="",B32=0),"",(C32-B32)/B32)</f>
        <v/>
      </c>
      <c r="F32" s="8" t="n"/>
      <c r="G32">
        <f>IF(D32="","",D32-ROW()/1000000)</f>
        <v/>
      </c>
    </row>
    <row r="33">
      <c r="A33" s="17" t="n"/>
      <c r="B33" s="6" t="n"/>
      <c r="C33" s="6" t="n"/>
      <c r="D33" s="11">
        <f>IF(AND(B33="",C33=""),"",C33-B33)</f>
        <v/>
      </c>
      <c r="E33" s="13">
        <f>IF(OR(B33="",B33=0),"",(C33-B33)/B33)</f>
        <v/>
      </c>
      <c r="F33" s="8" t="n"/>
      <c r="G33">
        <f>IF(D33="","",D33-ROW()/1000000)</f>
        <v/>
      </c>
    </row>
    <row r="35">
      <c r="A35" s="18" t="inlineStr">
        <is>
          <t>TOTAL DIRECT JOB COST</t>
        </is>
      </c>
      <c r="B35" s="19">
        <f>SUM(B4:B33)</f>
        <v/>
      </c>
      <c r="C35" s="19">
        <f>SUM(C4:C33)</f>
        <v/>
      </c>
      <c r="D35" s="19">
        <f>C35-B35</f>
        <v/>
      </c>
      <c r="E35" s="20">
        <f>IF(B35=0,"",D35/B35)</f>
        <v/>
      </c>
      <c r="F35" s="21" t="n"/>
    </row>
    <row r="36">
      <c r="A36" s="9" t="inlineStr">
        <is>
          <t>Job Financial Summary</t>
        </is>
      </c>
    </row>
    <row r="38">
      <c r="A38" s="3" t="inlineStr">
        <is>
          <t>Contract Revenue</t>
        </is>
      </c>
      <c r="B38" s="11">
        <f>'Project Summary'!C18</f>
        <v/>
      </c>
      <c r="C38" s="22" t="inlineStr">
        <is>
          <t>Pulled from Project Summary &gt; Revenue (Actual), which defaults to the contract amount.</t>
        </is>
      </c>
    </row>
    <row r="39">
      <c r="A39" s="3" t="inlineStr">
        <is>
          <t>Estimated Direct Cost</t>
        </is>
      </c>
      <c r="B39" s="11">
        <f>B35</f>
        <v/>
      </c>
      <c r="C39" s="22" t="inlineStr"/>
    </row>
    <row r="40">
      <c r="A40" s="3" t="inlineStr">
        <is>
          <t>Actual Direct Cost</t>
        </is>
      </c>
      <c r="B40" s="11">
        <f>C35</f>
        <v/>
      </c>
      <c r="C40" s="22" t="inlineStr"/>
    </row>
    <row r="41">
      <c r="A41" s="3" t="inlineStr">
        <is>
          <t>Total Cost Variance</t>
        </is>
      </c>
      <c r="B41" s="11">
        <f>B40-B39</f>
        <v/>
      </c>
      <c r="C41" s="22" t="inlineStr">
        <is>
          <t>Positive means the job cost more than estimated.</t>
        </is>
      </c>
    </row>
    <row r="42">
      <c r="A42" s="3" t="inlineStr">
        <is>
          <t>Estimated Gross Profit</t>
        </is>
      </c>
      <c r="B42" s="11">
        <f>B38-B39</f>
        <v/>
      </c>
      <c r="C42" s="22" t="inlineStr"/>
    </row>
    <row r="43">
      <c r="A43" s="3" t="inlineStr">
        <is>
          <t>Actual Gross Profit</t>
        </is>
      </c>
      <c r="B43" s="11">
        <f>B38-B40</f>
        <v/>
      </c>
      <c r="C43" s="22" t="inlineStr"/>
    </row>
    <row r="44">
      <c r="A44" s="3" t="inlineStr">
        <is>
          <t>Estimated Gross Margin %</t>
        </is>
      </c>
      <c r="B44" s="13">
        <f>IF(B38=0,"",B42/B38)</f>
        <v/>
      </c>
      <c r="C44" s="22" t="inlineStr"/>
    </row>
    <row r="45">
      <c r="A45" s="3" t="inlineStr">
        <is>
          <t>Actual Gross Margin %</t>
        </is>
      </c>
      <c r="B45" s="13">
        <f>IF(B38=0,"",B43/B38)</f>
        <v/>
      </c>
      <c r="C45" s="22" t="inlineStr"/>
    </row>
    <row r="47" ht="28" customHeight="1">
      <c r="A47" s="22" t="inlineStr">
        <is>
          <t>Gross profit = revenue - direct job cost. Gross margin % = gross profit / revenue. These figures are gross margin against revenue, not markup on cost, and they do not deduct company overhead.</t>
        </is>
      </c>
    </row>
    <row r="49">
      <c r="A49" s="15" t="inlineStr">
        <is>
          <t>Shaded cream = you enter this.  Shaded grey = calculated, don't overtype.</t>
        </is>
      </c>
    </row>
    <row r="50">
      <c r="A50" s="15" t="inlineStr">
        <is>
          <t>Need more cost codes? Rows 4-33 are all inside the totals, so use the spare rows or insert a row anywhere between them and the totals follow.</t>
        </is>
      </c>
    </row>
  </sheetData>
  <mergeCells count="11">
    <mergeCell ref="A2:F2"/>
    <mergeCell ref="C40:F40"/>
    <mergeCell ref="C45:F45"/>
    <mergeCell ref="A47:F47"/>
    <mergeCell ref="C39:F39"/>
    <mergeCell ref="A1:F1"/>
    <mergeCell ref="C43:F43"/>
    <mergeCell ref="C38:F38"/>
    <mergeCell ref="C41:F41"/>
    <mergeCell ref="C42:F42"/>
    <mergeCell ref="C44:F4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7"/>
  <sheetViews>
    <sheetView showGridLines="0" workbookViewId="0">
      <pane ySplit="3" topLeftCell="A4" activePane="bottomLeft" state="frozen"/>
      <selection pane="bottomLeft" activeCell="A1" sqref="A1"/>
    </sheetView>
  </sheetViews>
  <sheetFormatPr baseColWidth="8" defaultRowHeight="15"/>
  <cols>
    <col width="28" customWidth="1" min="1" max="1"/>
    <col width="16" customWidth="1" min="2" max="2"/>
    <col width="16" customWidth="1" min="3" max="3"/>
    <col width="15" customWidth="1" min="4" max="4"/>
    <col width="58" customWidth="1" min="5" max="5"/>
  </cols>
  <sheetData>
    <row r="1" ht="24" customHeight="1">
      <c r="A1" s="1" t="inlineStr">
        <is>
          <t>Paving Production - Estimate vs. Actual</t>
        </is>
      </c>
    </row>
    <row r="2">
      <c r="A2" s="2" t="inlineStr">
        <is>
          <t>Financial cost codes alone rarely explain a miss. Production data is where the reason usually shows up.</t>
        </is>
      </c>
    </row>
    <row r="3" ht="22" customHeight="1">
      <c r="A3" s="10" t="inlineStr">
        <is>
          <t>Metric</t>
        </is>
      </c>
      <c r="B3" s="10" t="inlineStr">
        <is>
          <t>Estimated</t>
        </is>
      </c>
      <c r="C3" s="10" t="inlineStr">
        <is>
          <t>Actual</t>
        </is>
      </c>
      <c r="D3" s="10" t="inlineStr">
        <is>
          <t>Variance</t>
        </is>
      </c>
      <c r="E3" s="10" t="inlineStr">
        <is>
          <t>Notes</t>
        </is>
      </c>
    </row>
    <row r="4">
      <c r="A4" s="3" t="inlineStr">
        <is>
          <t>Asphalt Tons</t>
        </is>
      </c>
      <c r="B4" s="23" t="n"/>
      <c r="C4" s="23" t="n"/>
      <c r="D4" s="14">
        <f>IF(OR(B4="",C4=""),"",C4-B4)</f>
        <v/>
      </c>
      <c r="E4" s="12" t="inlineStr">
        <is>
          <t>Estimated tonnage vs. tons actually purchased.</t>
        </is>
      </c>
    </row>
    <row r="5">
      <c r="A5" s="3" t="inlineStr">
        <is>
          <t>Asphalt Price / Ton</t>
        </is>
      </c>
      <c r="B5" s="6" t="n"/>
      <c r="C5" s="6" t="n"/>
      <c r="D5" s="11">
        <f>IF(OR(B5="",C5=""),"",C5-B5)</f>
        <v/>
      </c>
      <c r="E5" s="12" t="inlineStr">
        <is>
          <t>Quoted plant or delivered price per ton.</t>
        </is>
      </c>
    </row>
    <row r="6">
      <c r="A6" s="3" t="inlineStr">
        <is>
          <t>Material Cost / Ton</t>
        </is>
      </c>
      <c r="B6" s="11">
        <f>IF(OR(B4="",B4=0),"",'Estimate vs Actual'!B4/B4)</f>
        <v/>
      </c>
      <c r="C6" s="11">
        <f>IF(OR(C4="",C4=0),"",'Estimate vs Actual'!C4/C4)</f>
        <v/>
      </c>
      <c r="D6" s="11">
        <f>IF(OR(B6="",C6=""),"",C6-B6)</f>
        <v/>
      </c>
      <c r="E6" s="12" t="inlineStr">
        <is>
          <t>Effective cost per ton from the Asphalt Material cost code. Compare against the quoted price above.</t>
        </is>
      </c>
    </row>
    <row r="7">
      <c r="A7" s="3" t="inlineStr">
        <is>
          <t>Paving Hours</t>
        </is>
      </c>
      <c r="B7" s="23" t="n"/>
      <c r="C7" s="23" t="n"/>
      <c r="D7" s="14">
        <f>IF(OR(B7="",C7=""),"",C7-B7)</f>
        <v/>
      </c>
      <c r="E7" s="12" t="inlineStr">
        <is>
          <t>Hours the paver was actually placing material.</t>
        </is>
      </c>
    </row>
    <row r="8">
      <c r="A8" s="3" t="inlineStr">
        <is>
          <t>Tons / Paving Hour</t>
        </is>
      </c>
      <c r="B8" s="14">
        <f>IF(OR(B7="",B7=0),"",B4/B7)</f>
        <v/>
      </c>
      <c r="C8" s="14">
        <f>IF(OR(C7="",C7=0),"",C4/C7)</f>
        <v/>
      </c>
      <c r="D8" s="14">
        <f>IF(OR(B8="",C8=""),"",C8-B8)</f>
        <v/>
      </c>
      <c r="E8" s="12" t="inlineStr">
        <is>
          <t>Asphalt tons / paving hours.</t>
        </is>
      </c>
    </row>
    <row r="9">
      <c r="A9" s="3" t="inlineStr">
        <is>
          <t>Total Crew Hours</t>
        </is>
      </c>
      <c r="B9" s="23" t="n"/>
      <c r="C9" s="23" t="n"/>
      <c r="D9" s="14">
        <f>IF(OR(B9="",C9=""),"",C9-B9)</f>
        <v/>
      </c>
      <c r="E9" s="12" t="inlineStr">
        <is>
          <t>All field labor hours charged to the job.</t>
        </is>
      </c>
    </row>
    <row r="10">
      <c r="A10" s="3" t="inlineStr">
        <is>
          <t>Labor Hours / Ton</t>
        </is>
      </c>
      <c r="B10" s="14">
        <f>IF(OR(B4="",B4=0),"",B9/B4)</f>
        <v/>
      </c>
      <c r="C10" s="14">
        <f>IF(OR(C4="",C4=0),"",C9/C4)</f>
        <v/>
      </c>
      <c r="D10" s="14">
        <f>IF(OR(B10="",C10=""),"",C10-B10)</f>
        <v/>
      </c>
      <c r="E10" s="12" t="inlineStr">
        <is>
          <t>Total crew hours / asphalt tons.</t>
        </is>
      </c>
    </row>
    <row r="11">
      <c r="A11" s="3" t="inlineStr">
        <is>
          <t>Number of Trucks</t>
        </is>
      </c>
      <c r="B11" s="23" t="n"/>
      <c r="C11" s="23" t="n"/>
      <c r="D11" s="14">
        <f>IF(OR(B11="",C11=""),"",C11-B11)</f>
        <v/>
      </c>
      <c r="E11" s="12" t="inlineStr"/>
    </row>
    <row r="12">
      <c r="A12" s="3" t="inlineStr">
        <is>
          <t>Truck Hours</t>
        </is>
      </c>
      <c r="B12" s="23" t="n"/>
      <c r="C12" s="23" t="n"/>
      <c r="D12" s="14">
        <f>IF(OR(B12="",C12=""),"",C12-B12)</f>
        <v/>
      </c>
      <c r="E12" s="12" t="inlineStr">
        <is>
          <t>Include waiting time at the plant and on site.</t>
        </is>
      </c>
    </row>
    <row r="13">
      <c r="A13" s="3" t="inlineStr">
        <is>
          <t>Truck Cost</t>
        </is>
      </c>
      <c r="B13" s="11">
        <f>'Estimate vs Actual'!B6</f>
        <v/>
      </c>
      <c r="C13" s="11">
        <f>'Estimate vs Actual'!C6</f>
        <v/>
      </c>
      <c r="D13" s="11">
        <f>IF(OR(B13="",C13=""),"",C13-B13)</f>
        <v/>
      </c>
      <c r="E13" s="12" t="inlineStr">
        <is>
          <t>Pulled from the Trucking cost code.</t>
        </is>
      </c>
    </row>
    <row r="14">
      <c r="A14" s="3" t="inlineStr">
        <is>
          <t>Trucking Cost / Ton</t>
        </is>
      </c>
      <c r="B14" s="11">
        <f>IF(OR(B4="",B4=0),"",B13/B4)</f>
        <v/>
      </c>
      <c r="C14" s="11">
        <f>IF(OR(C4="",C4=0),"",C13/C4)</f>
        <v/>
      </c>
      <c r="D14" s="11">
        <f>IF(OR(B14="",C14=""),"",C14-B14)</f>
        <v/>
      </c>
      <c r="E14" s="12" t="inlineStr">
        <is>
          <t>Truck cost / asphalt tons.</t>
        </is>
      </c>
    </row>
    <row r="15">
      <c r="A15" s="3" t="inlineStr">
        <is>
          <t>Number of Loads</t>
        </is>
      </c>
      <c r="B15" s="23" t="n"/>
      <c r="C15" s="23" t="n"/>
      <c r="D15" s="14">
        <f>IF(OR(B15="",C15=""),"",C15-B15)</f>
        <v/>
      </c>
      <c r="E15" s="12" t="inlineStr"/>
    </row>
    <row r="16">
      <c r="A16" s="3" t="inlineStr">
        <is>
          <t>Average Truck Payload</t>
        </is>
      </c>
      <c r="B16" s="14">
        <f>IF(OR(B15="",B15=0),"",B4/B15)</f>
        <v/>
      </c>
      <c r="C16" s="14">
        <f>IF(OR(C15="",C15=0),"",C4/C15)</f>
        <v/>
      </c>
      <c r="D16" s="14">
        <f>IF(OR(B16="",C16=""),"",C16-B16)</f>
        <v/>
      </c>
      <c r="E16" s="12" t="inlineStr">
        <is>
          <t>Asphalt tons / number of loads.</t>
        </is>
      </c>
    </row>
    <row r="17">
      <c r="A17" s="3" t="inlineStr">
        <is>
          <t>Mobilizations</t>
        </is>
      </c>
      <c r="B17" s="23" t="n"/>
      <c r="C17" s="23" t="n"/>
      <c r="D17" s="14">
        <f>IF(OR(B17="",C17=""),"",C17-B17)</f>
        <v/>
      </c>
      <c r="E17" s="12" t="inlineStr">
        <is>
          <t>Count every trip out, not just the first.</t>
        </is>
      </c>
    </row>
    <row r="18">
      <c r="A18" s="3" t="inlineStr">
        <is>
          <t>Milling Hours</t>
        </is>
      </c>
      <c r="B18" s="23" t="n"/>
      <c r="C18" s="23" t="n"/>
      <c r="D18" s="14">
        <f>IF(OR(B18="",C18=""),"",C18-B18)</f>
        <v/>
      </c>
      <c r="E18" s="12" t="inlineStr"/>
    </row>
    <row r="19">
      <c r="A19" s="3" t="inlineStr">
        <is>
          <t>Milling SF</t>
        </is>
      </c>
      <c r="B19" s="23" t="n"/>
      <c r="C19" s="23" t="n"/>
      <c r="D19" s="14">
        <f>IF(OR(B19="",C19=""),"",C19-B19)</f>
        <v/>
      </c>
      <c r="E19" s="12" t="inlineStr"/>
    </row>
    <row r="20">
      <c r="A20" s="3" t="inlineStr">
        <is>
          <t>Paving SF</t>
        </is>
      </c>
      <c r="B20" s="23" t="n"/>
      <c r="C20" s="23" t="n"/>
      <c r="D20" s="14">
        <f>IF(OR(B20="",C20=""),"",C20-B20)</f>
        <v/>
      </c>
      <c r="E20" s="12" t="inlineStr"/>
    </row>
    <row r="21">
      <c r="A21" s="3" t="inlineStr">
        <is>
          <t>Paving Days</t>
        </is>
      </c>
      <c r="B21" s="23" t="n"/>
      <c r="C21" s="23" t="n"/>
      <c r="D21" s="14">
        <f>IF(OR(B21="",C21=""),"",C21-B21)</f>
        <v/>
      </c>
      <c r="E21" s="12" t="inlineStr"/>
    </row>
    <row r="22">
      <c r="A22" s="3" t="inlineStr">
        <is>
          <t>Overtime Hours</t>
        </is>
      </c>
      <c r="B22" s="23" t="n"/>
      <c r="C22" s="23" t="n"/>
      <c r="D22" s="14">
        <f>IF(OR(B22="",C22=""),"",C22-B22)</f>
        <v/>
      </c>
      <c r="E22" s="12" t="inlineStr"/>
    </row>
    <row r="23">
      <c r="A23" s="3" t="inlineStr">
        <is>
          <t>Equipment Downtime Hours</t>
        </is>
      </c>
      <c r="B23" s="23" t="n"/>
      <c r="C23" s="23" t="n"/>
      <c r="D23" s="14">
        <f>IF(OR(B23="",C23=""),"",C23-B23)</f>
        <v/>
      </c>
      <c r="E23" s="12" t="inlineStr">
        <is>
          <t>Hours production stopped waiting on equipment.</t>
        </is>
      </c>
    </row>
    <row r="24">
      <c r="A24" s="3" t="inlineStr">
        <is>
          <t>Rework Hours</t>
        </is>
      </c>
      <c r="B24" s="23" t="n"/>
      <c r="C24" s="23" t="n"/>
      <c r="D24" s="14">
        <f>IF(OR(B24="",C24=""),"",C24-B24)</f>
        <v/>
      </c>
      <c r="E24" s="12" t="inlineStr">
        <is>
          <t>Work performed twice. Keep it out of general labor hours.</t>
        </is>
      </c>
    </row>
    <row r="26">
      <c r="A26" s="15" t="inlineStr">
        <is>
          <t>Shaded cream = you enter this.  Shaded grey = calculated, don't overtype.</t>
        </is>
      </c>
    </row>
    <row r="27">
      <c r="A27" s="15" t="inlineStr">
        <is>
          <t>Ratios stay blank until the inputs they depend on are filled in, so a partly-completed sheet never shows a divide-by-zero error.</t>
        </is>
      </c>
    </row>
  </sheetData>
  <mergeCells count="2">
    <mergeCell ref="A2:E2"/>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3"/>
  <sheetViews>
    <sheetView showGridLines="0" workbookViewId="0">
      <selection activeCell="A1" sqref="A1"/>
    </sheetView>
  </sheetViews>
  <sheetFormatPr baseColWidth="8" defaultRowHeight="15"/>
  <cols>
    <col width="30" customWidth="1" min="1" max="1"/>
    <col width="26" customWidth="1" min="2" max="2"/>
    <col width="18" customWidth="1" min="3" max="3"/>
    <col width="18" customWidth="1" min="4" max="4"/>
    <col width="18" customWidth="1" min="5" max="5"/>
    <col width="18" customWidth="1" min="6" max="6"/>
  </cols>
  <sheetData>
    <row r="1" ht="24" customHeight="1">
      <c r="A1" s="1" t="inlineStr">
        <is>
          <t>Why Did the Job Miss the Estimate?</t>
        </is>
      </c>
    </row>
    <row r="2">
      <c r="A2" s="2" t="inlineStr">
        <is>
          <t>The cost codes say where. This sheet is where you record why, and what the estimator should do differently next time.</t>
        </is>
      </c>
    </row>
    <row r="4">
      <c r="A4" s="3" t="inlineStr">
        <is>
          <t>Primary Variance Cause</t>
        </is>
      </c>
      <c r="B4" s="4" t="n"/>
      <c r="C4" s="5" t="n"/>
      <c r="D4" s="5" t="n"/>
    </row>
    <row r="5">
      <c r="A5" s="3" t="inlineStr">
        <is>
          <t>Secondary Variance Cause</t>
        </is>
      </c>
      <c r="B5" s="4" t="n"/>
      <c r="C5" s="5" t="n"/>
      <c r="D5" s="5" t="n"/>
    </row>
    <row r="6">
      <c r="A6" s="3" t="inlineStr">
        <is>
          <t>Estimating Database Update Required?</t>
        </is>
      </c>
      <c r="B6" s="4" t="n"/>
      <c r="C6" s="5" t="n"/>
      <c r="D6" s="5" t="n"/>
    </row>
    <row r="8">
      <c r="A8" s="9" t="inlineStr">
        <is>
          <t>Root Cause</t>
        </is>
      </c>
    </row>
    <row r="9">
      <c r="A9" s="15" t="inlineStr">
        <is>
          <t>Why did this happen — the underlying operational reason, not the cost code.</t>
        </is>
      </c>
    </row>
    <row r="10" ht="16" customHeight="1">
      <c r="A10" s="8" t="n"/>
      <c r="B10" s="5" t="n"/>
      <c r="C10" s="5" t="n"/>
      <c r="D10" s="5" t="n"/>
      <c r="E10" s="5" t="n"/>
      <c r="F10" s="5" t="n"/>
    </row>
    <row r="11" ht="16" customHeight="1">
      <c r="A11" s="5" t="n"/>
      <c r="B11" s="5" t="n"/>
      <c r="C11" s="5" t="n"/>
      <c r="D11" s="5" t="n"/>
      <c r="E11" s="5" t="n"/>
      <c r="F11" s="5" t="n"/>
    </row>
    <row r="12" ht="16" customHeight="1">
      <c r="A12" s="5" t="n"/>
      <c r="B12" s="5" t="n"/>
      <c r="C12" s="5" t="n"/>
      <c r="D12" s="5" t="n"/>
      <c r="E12" s="5" t="n"/>
      <c r="F12" s="5" t="n"/>
    </row>
    <row r="13" ht="16" customHeight="1">
      <c r="A13" s="5" t="n"/>
      <c r="B13" s="5" t="n"/>
      <c r="C13" s="5" t="n"/>
      <c r="D13" s="5" t="n"/>
      <c r="E13" s="5" t="n"/>
      <c r="F13" s="5" t="n"/>
    </row>
    <row r="14">
      <c r="A14" s="9" t="inlineStr">
        <is>
          <t>What Happened?</t>
        </is>
      </c>
    </row>
    <row r="15">
      <c r="A15" s="15" t="inlineStr">
        <is>
          <t>The sequence of events on the project.</t>
        </is>
      </c>
    </row>
    <row r="16" ht="16" customHeight="1">
      <c r="A16" s="8" t="n"/>
      <c r="B16" s="5" t="n"/>
      <c r="C16" s="5" t="n"/>
      <c r="D16" s="5" t="n"/>
      <c r="E16" s="5" t="n"/>
      <c r="F16" s="5" t="n"/>
    </row>
    <row r="17" ht="16" customHeight="1">
      <c r="A17" s="5" t="n"/>
      <c r="B17" s="5" t="n"/>
      <c r="C17" s="5" t="n"/>
      <c r="D17" s="5" t="n"/>
      <c r="E17" s="5" t="n"/>
      <c r="F17" s="5" t="n"/>
    </row>
    <row r="18" ht="16" customHeight="1">
      <c r="A18" s="5" t="n"/>
      <c r="B18" s="5" t="n"/>
      <c r="C18" s="5" t="n"/>
      <c r="D18" s="5" t="n"/>
      <c r="E18" s="5" t="n"/>
      <c r="F18" s="5" t="n"/>
    </row>
    <row r="19" ht="16" customHeight="1">
      <c r="A19" s="5" t="n"/>
      <c r="B19" s="5" t="n"/>
      <c r="C19" s="5" t="n"/>
      <c r="D19" s="5" t="n"/>
      <c r="E19" s="5" t="n"/>
      <c r="F19" s="5" t="n"/>
    </row>
    <row r="20">
      <c r="A20" s="9" t="inlineStr">
        <is>
          <t>What Should Change in Future Estimates?</t>
        </is>
      </c>
    </row>
    <row r="21">
      <c r="A21" s="15" t="inlineStr">
        <is>
          <t>The specific estimating assumption to revise.</t>
        </is>
      </c>
    </row>
    <row r="22" ht="16" customHeight="1">
      <c r="A22" s="8" t="n"/>
      <c r="B22" s="5" t="n"/>
      <c r="C22" s="5" t="n"/>
      <c r="D22" s="5" t="n"/>
      <c r="E22" s="5" t="n"/>
      <c r="F22" s="5" t="n"/>
    </row>
    <row r="23" ht="16" customHeight="1">
      <c r="A23" s="5" t="n"/>
      <c r="B23" s="5" t="n"/>
      <c r="C23" s="5" t="n"/>
      <c r="D23" s="5" t="n"/>
      <c r="E23" s="5" t="n"/>
      <c r="F23" s="5" t="n"/>
    </row>
    <row r="24" ht="16" customHeight="1">
      <c r="A24" s="5" t="n"/>
      <c r="B24" s="5" t="n"/>
      <c r="C24" s="5" t="n"/>
      <c r="D24" s="5" t="n"/>
      <c r="E24" s="5" t="n"/>
      <c r="F24" s="5" t="n"/>
    </row>
    <row r="25" ht="16" customHeight="1">
      <c r="A25" s="5" t="n"/>
      <c r="B25" s="5" t="n"/>
      <c r="C25" s="5" t="n"/>
      <c r="D25" s="5" t="n"/>
      <c r="E25" s="5" t="n"/>
      <c r="F25" s="5" t="n"/>
    </row>
    <row r="26">
      <c r="A26" s="9" t="inlineStr">
        <is>
          <t>Recommended Estimating Change</t>
        </is>
      </c>
    </row>
    <row r="27">
      <c r="A27" s="15" t="inlineStr">
        <is>
          <t>For example: increase trucking cycle assumption, add a second mobilization, lower the handwork production rate.</t>
        </is>
      </c>
    </row>
    <row r="28" ht="16" customHeight="1">
      <c r="A28" s="8" t="n"/>
      <c r="B28" s="5" t="n"/>
      <c r="C28" s="5" t="n"/>
      <c r="D28" s="5" t="n"/>
      <c r="E28" s="5" t="n"/>
      <c r="F28" s="5" t="n"/>
    </row>
    <row r="29" ht="16" customHeight="1">
      <c r="A29" s="5" t="n"/>
      <c r="B29" s="5" t="n"/>
      <c r="C29" s="5" t="n"/>
      <c r="D29" s="5" t="n"/>
      <c r="E29" s="5" t="n"/>
      <c r="F29" s="5" t="n"/>
    </row>
    <row r="30" ht="16" customHeight="1">
      <c r="A30" s="5" t="n"/>
      <c r="B30" s="5" t="n"/>
      <c r="C30" s="5" t="n"/>
      <c r="D30" s="5" t="n"/>
      <c r="E30" s="5" t="n"/>
      <c r="F30" s="5" t="n"/>
    </row>
    <row r="31" ht="16" customHeight="1">
      <c r="A31" s="5" t="n"/>
      <c r="B31" s="5" t="n"/>
      <c r="C31" s="5" t="n"/>
      <c r="D31" s="5" t="n"/>
      <c r="E31" s="5" t="n"/>
      <c r="F31" s="5" t="n"/>
    </row>
    <row r="33">
      <c r="A33" s="22" t="inlineStr">
        <is>
          <t>Record what actually happened before deciding what to change. A cost code that ran over is a symptom; the estimating assumption behind it is the thing worth fixing.</t>
        </is>
      </c>
    </row>
  </sheetData>
  <mergeCells count="14">
    <mergeCell ref="A2:F2"/>
    <mergeCell ref="A33:F33"/>
    <mergeCell ref="B5:D5"/>
    <mergeCell ref="A16:F19"/>
    <mergeCell ref="A1:F1"/>
    <mergeCell ref="A10:F13"/>
    <mergeCell ref="B4:D4"/>
    <mergeCell ref="A9:F9"/>
    <mergeCell ref="A22:F25"/>
    <mergeCell ref="A27:F27"/>
    <mergeCell ref="A21:F21"/>
    <mergeCell ref="B6:D6"/>
    <mergeCell ref="A15:F15"/>
    <mergeCell ref="A28:F31"/>
  </mergeCells>
  <dataValidations count="2">
    <dataValidation sqref="B4 B5" showDropDown="0" showInputMessage="1" showErrorMessage="1" allowBlank="1" errorTitle="Variance cause" error="Pick a cause from the list, or choose Other." promptTitle="Variance cause" prompt="Select the closest cause, or choose Other and describe it below." type="list">
      <formula1>VarianceCauses</formula1>
    </dataValidation>
    <dataValidation sqref="B6" showDropDown="0" showInputMessage="0" showErrorMessage="1" allowBlank="1" errorTitle="Estimating database" error="Choose Yes, No, or Review Needed." type="list">
      <formula1>DatabaseUpdate</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fitToPage="1"/>
  </sheetPr>
  <dimension ref="A1:D53"/>
  <sheetViews>
    <sheetView showGridLines="0" workbookViewId="0">
      <selection activeCell="A1" sqref="A1"/>
    </sheetView>
  </sheetViews>
  <sheetFormatPr baseColWidth="8" defaultRowHeight="15"/>
  <cols>
    <col width="32" customWidth="1" min="1" max="1"/>
    <col width="24" customWidth="1" min="2" max="2"/>
    <col width="20" customWidth="1" min="3" max="3"/>
    <col width="16" customWidth="1" min="4" max="4"/>
  </cols>
  <sheetData>
    <row r="1" ht="24" customHeight="1">
      <c r="A1" s="1" t="inlineStr">
        <is>
          <t>Project Job Cost Report</t>
        </is>
      </c>
    </row>
    <row r="2">
      <c r="A2" s="2" t="inlineStr">
        <is>
          <t>A one-page management summary. Everything on this sheet is pulled from the other tabs — print it as-is.</t>
        </is>
      </c>
    </row>
    <row r="4">
      <c r="A4" s="24" t="inlineStr">
        <is>
          <t>Project Information</t>
        </is>
      </c>
      <c r="B4" s="25" t="n"/>
      <c r="C4" s="25" t="n"/>
      <c r="D4" s="25" t="n"/>
    </row>
    <row r="5">
      <c r="A5" s="3" t="inlineStr">
        <is>
          <t>Project</t>
        </is>
      </c>
      <c r="B5" s="26">
        <f>'Project Summary'!B4</f>
        <v/>
      </c>
      <c r="C5" s="5" t="n"/>
      <c r="D5" s="5" t="n"/>
    </row>
    <row r="6">
      <c r="A6" s="3" t="inlineStr">
        <is>
          <t>Client</t>
        </is>
      </c>
      <c r="B6" s="26">
        <f>'Project Summary'!B5</f>
        <v/>
      </c>
      <c r="C6" s="5" t="n"/>
      <c r="D6" s="5" t="n"/>
    </row>
    <row r="7">
      <c r="A7" s="3" t="inlineStr">
        <is>
          <t>Contract Amount</t>
        </is>
      </c>
      <c r="B7" s="11">
        <f>'Project Summary'!B9</f>
        <v/>
      </c>
      <c r="C7" s="5" t="n"/>
      <c r="D7" s="5" t="n"/>
    </row>
    <row r="8">
      <c r="A8" s="3" t="inlineStr">
        <is>
          <t>Start Date</t>
        </is>
      </c>
      <c r="B8" s="27">
        <f>IF('Project Summary'!B11="","",'Project Summary'!B11)</f>
        <v/>
      </c>
      <c r="C8" s="5" t="n"/>
      <c r="D8" s="5" t="n"/>
    </row>
    <row r="9">
      <c r="A9" s="3" t="inlineStr">
        <is>
          <t>Completion Date</t>
        </is>
      </c>
      <c r="B9" s="27">
        <f>IF('Project Summary'!B12="","",'Project Summary'!B12)</f>
        <v/>
      </c>
      <c r="C9" s="5" t="n"/>
      <c r="D9" s="5" t="n"/>
    </row>
    <row r="10">
      <c r="A10" s="3" t="inlineStr">
        <is>
          <t>Estimator</t>
        </is>
      </c>
      <c r="B10" s="26">
        <f>'Project Summary'!B7</f>
        <v/>
      </c>
      <c r="C10" s="5" t="n"/>
      <c r="D10" s="5" t="n"/>
    </row>
    <row r="11">
      <c r="A11" s="3" t="inlineStr">
        <is>
          <t>Project Manager</t>
        </is>
      </c>
      <c r="B11" s="26">
        <f>'Project Summary'!B8</f>
        <v/>
      </c>
      <c r="C11" s="5" t="n"/>
      <c r="D11" s="5" t="n"/>
    </row>
    <row r="13">
      <c r="A13" s="24" t="inlineStr">
        <is>
          <t>Financial Summary</t>
        </is>
      </c>
      <c r="B13" s="25" t="n"/>
      <c r="C13" s="25" t="n"/>
      <c r="D13" s="25" t="n"/>
    </row>
    <row r="14">
      <c r="A14" s="3" t="inlineStr">
        <is>
          <t>Estimated Direct Cost</t>
        </is>
      </c>
      <c r="B14" s="11">
        <f>'Estimate vs Actual'!B39</f>
        <v/>
      </c>
      <c r="C14" s="5" t="n"/>
      <c r="D14" s="5" t="n"/>
    </row>
    <row r="15">
      <c r="A15" s="3" t="inlineStr">
        <is>
          <t>Actual Direct Cost</t>
        </is>
      </c>
      <c r="B15" s="11">
        <f>'Estimate vs Actual'!B40</f>
        <v/>
      </c>
      <c r="C15" s="5" t="n"/>
      <c r="D15" s="5" t="n"/>
    </row>
    <row r="16">
      <c r="A16" s="3" t="inlineStr">
        <is>
          <t>Cost Variance</t>
        </is>
      </c>
      <c r="B16" s="11">
        <f>'Estimate vs Actual'!B41</f>
        <v/>
      </c>
      <c r="C16" s="5" t="n"/>
      <c r="D16" s="5" t="n"/>
    </row>
    <row r="17">
      <c r="A17" s="3" t="inlineStr">
        <is>
          <t>Estimated Gross Profit</t>
        </is>
      </c>
      <c r="B17" s="11">
        <f>'Estimate vs Actual'!B42</f>
        <v/>
      </c>
      <c r="C17" s="5" t="n"/>
      <c r="D17" s="5" t="n"/>
    </row>
    <row r="18">
      <c r="A18" s="3" t="inlineStr">
        <is>
          <t>Actual Gross Profit</t>
        </is>
      </c>
      <c r="B18" s="11">
        <f>'Estimate vs Actual'!B43</f>
        <v/>
      </c>
      <c r="C18" s="5" t="n"/>
      <c r="D18" s="5" t="n"/>
    </row>
    <row r="19">
      <c r="A19" s="3" t="inlineStr">
        <is>
          <t>Estimated Gross Margin</t>
        </is>
      </c>
      <c r="B19" s="13">
        <f>'Estimate vs Actual'!B44</f>
        <v/>
      </c>
      <c r="C19" s="5" t="n"/>
      <c r="D19" s="5" t="n"/>
    </row>
    <row r="20">
      <c r="A20" s="3" t="inlineStr">
        <is>
          <t>Actual Gross Margin</t>
        </is>
      </c>
      <c r="B20" s="13">
        <f>'Estimate vs Actual'!B45</f>
        <v/>
      </c>
      <c r="C20" s="5" t="n"/>
      <c r="D20" s="5" t="n"/>
    </row>
    <row r="22">
      <c r="A22" s="24" t="inlineStr">
        <is>
          <t>Production Summary</t>
        </is>
      </c>
      <c r="B22" s="25" t="n"/>
      <c r="C22" s="25" t="n"/>
      <c r="D22" s="25" t="n"/>
    </row>
    <row r="23">
      <c r="A23" s="3" t="inlineStr">
        <is>
          <t>Estimated Tons</t>
        </is>
      </c>
      <c r="B23" s="14">
        <f>'Paving Production'!B4</f>
        <v/>
      </c>
      <c r="C23" s="5" t="n"/>
      <c r="D23" s="5" t="n"/>
    </row>
    <row r="24">
      <c r="A24" s="3" t="inlineStr">
        <is>
          <t>Actual Tons</t>
        </is>
      </c>
      <c r="B24" s="14">
        <f>'Paving Production'!C4</f>
        <v/>
      </c>
      <c r="C24" s="5" t="n"/>
      <c r="D24" s="5" t="n"/>
    </row>
    <row r="25">
      <c r="A25" s="3" t="inlineStr">
        <is>
          <t>Estimated Tons / Hour</t>
        </is>
      </c>
      <c r="B25" s="14">
        <f>'Paving Production'!B8</f>
        <v/>
      </c>
      <c r="C25" s="5" t="n"/>
      <c r="D25" s="5" t="n"/>
    </row>
    <row r="26">
      <c r="A26" s="3" t="inlineStr">
        <is>
          <t>Actual Tons / Hour</t>
        </is>
      </c>
      <c r="B26" s="14">
        <f>'Paving Production'!C8</f>
        <v/>
      </c>
      <c r="C26" s="5" t="n"/>
      <c r="D26" s="5" t="n"/>
    </row>
    <row r="27">
      <c r="A27" s="3" t="inlineStr">
        <is>
          <t>Estimated Labor Hours</t>
        </is>
      </c>
      <c r="B27" s="14">
        <f>'Paving Production'!B9</f>
        <v/>
      </c>
      <c r="C27" s="5" t="n"/>
      <c r="D27" s="5" t="n"/>
    </row>
    <row r="28">
      <c r="A28" s="3" t="inlineStr">
        <is>
          <t>Actual Labor Hours</t>
        </is>
      </c>
      <c r="B28" s="14">
        <f>'Paving Production'!C9</f>
        <v/>
      </c>
      <c r="C28" s="5" t="n"/>
      <c r="D28" s="5" t="n"/>
    </row>
    <row r="29">
      <c r="A29" s="3" t="inlineStr">
        <is>
          <t>Estimated Truck Hours</t>
        </is>
      </c>
      <c r="B29" s="14">
        <f>'Paving Production'!B12</f>
        <v/>
      </c>
      <c r="C29" s="5" t="n"/>
      <c r="D29" s="5" t="n"/>
    </row>
    <row r="30">
      <c r="A30" s="3" t="inlineStr">
        <is>
          <t>Actual Truck Hours</t>
        </is>
      </c>
      <c r="B30" s="14">
        <f>'Paving Production'!C12</f>
        <v/>
      </c>
      <c r="C30" s="5" t="n"/>
      <c r="D30" s="5" t="n"/>
    </row>
    <row r="31">
      <c r="A31" s="3" t="inlineStr">
        <is>
          <t>Estimated Paving Days</t>
        </is>
      </c>
      <c r="B31" s="14">
        <f>'Paving Production'!B21</f>
        <v/>
      </c>
      <c r="C31" s="5" t="n"/>
      <c r="D31" s="5" t="n"/>
    </row>
    <row r="32">
      <c r="A32" s="3" t="inlineStr">
        <is>
          <t>Actual Paving Days</t>
        </is>
      </c>
      <c r="B32" s="14">
        <f>'Paving Production'!C21</f>
        <v/>
      </c>
      <c r="C32" s="5" t="n"/>
      <c r="D32" s="5" t="n"/>
    </row>
    <row r="34">
      <c r="A34" s="24" t="inlineStr">
        <is>
          <t>Largest Cost Variances</t>
        </is>
      </c>
      <c r="B34" s="25" t="n"/>
      <c r="C34" s="25" t="n"/>
      <c r="D34" s="25" t="n"/>
    </row>
    <row r="35" ht="22" customHeight="1">
      <c r="A35" s="10" t="inlineStr">
        <is>
          <t>Rank</t>
        </is>
      </c>
      <c r="B35" s="10" t="inlineStr">
        <is>
          <t>Cost Code</t>
        </is>
      </c>
      <c r="C35" s="10" t="inlineStr">
        <is>
          <t>Variance $</t>
        </is>
      </c>
      <c r="D35" s="10" t="inlineStr">
        <is>
          <t>Variance %</t>
        </is>
      </c>
    </row>
    <row r="36">
      <c r="A36" s="3" t="n">
        <v>1</v>
      </c>
      <c r="B36" s="26">
        <f>IFERROR(INDEX('Estimate vs Actual'!$A$4:$A$33,MATCH(LARGE('Estimate vs Actual'!$G$4:$G$33,1),'Estimate vs Actual'!$G$4:$G$33,0)),"")</f>
        <v/>
      </c>
      <c r="C36" s="11">
        <f>IFERROR(INDEX('Estimate vs Actual'!$D$4:$D$33,MATCH(LARGE('Estimate vs Actual'!$G$4:$G$33,1),'Estimate vs Actual'!$G$4:$G$33,0)),"")</f>
        <v/>
      </c>
      <c r="D36" s="13">
        <f>IFERROR(INDEX('Estimate vs Actual'!$E$4:$E$33,MATCH(LARGE('Estimate vs Actual'!$G$4:$G$33,1),'Estimate vs Actual'!$G$4:$G$33,0)),"")</f>
        <v/>
      </c>
    </row>
    <row r="37">
      <c r="A37" s="3" t="n">
        <v>2</v>
      </c>
      <c r="B37" s="26">
        <f>IFERROR(INDEX('Estimate vs Actual'!$A$4:$A$33,MATCH(LARGE('Estimate vs Actual'!$G$4:$G$33,2),'Estimate vs Actual'!$G$4:$G$33,0)),"")</f>
        <v/>
      </c>
      <c r="C37" s="11">
        <f>IFERROR(INDEX('Estimate vs Actual'!$D$4:$D$33,MATCH(LARGE('Estimate vs Actual'!$G$4:$G$33,2),'Estimate vs Actual'!$G$4:$G$33,0)),"")</f>
        <v/>
      </c>
      <c r="D37" s="13">
        <f>IFERROR(INDEX('Estimate vs Actual'!$E$4:$E$33,MATCH(LARGE('Estimate vs Actual'!$G$4:$G$33,2),'Estimate vs Actual'!$G$4:$G$33,0)),"")</f>
        <v/>
      </c>
    </row>
    <row r="38">
      <c r="A38" s="3" t="n">
        <v>3</v>
      </c>
      <c r="B38" s="26">
        <f>IFERROR(INDEX('Estimate vs Actual'!$A$4:$A$33,MATCH(LARGE('Estimate vs Actual'!$G$4:$G$33,3),'Estimate vs Actual'!$G$4:$G$33,0)),"")</f>
        <v/>
      </c>
      <c r="C38" s="11">
        <f>IFERROR(INDEX('Estimate vs Actual'!$D$4:$D$33,MATCH(LARGE('Estimate vs Actual'!$G$4:$G$33,3),'Estimate vs Actual'!$G$4:$G$33,0)),"")</f>
        <v/>
      </c>
      <c r="D38" s="13">
        <f>IFERROR(INDEX('Estimate vs Actual'!$E$4:$E$33,MATCH(LARGE('Estimate vs Actual'!$G$4:$G$33,3),'Estimate vs Actual'!$G$4:$G$33,0)),"")</f>
        <v/>
      </c>
    </row>
    <row r="39">
      <c r="A39" s="15" t="inlineStr">
        <is>
          <t>Ranked by dollar variance across the cost codes. A negative figure means that code came in under the estimate.</t>
        </is>
      </c>
    </row>
    <row r="41">
      <c r="A41" s="24" t="inlineStr">
        <is>
          <t>Lessons Learned</t>
        </is>
      </c>
      <c r="B41" s="25" t="n"/>
      <c r="C41" s="25" t="n"/>
      <c r="D41" s="25" t="n"/>
    </row>
    <row r="42" ht="16" customHeight="1">
      <c r="A42" s="28">
        <f>'Variance Analysis'!A16</f>
        <v/>
      </c>
      <c r="B42" s="5" t="n"/>
      <c r="C42" s="5" t="n"/>
      <c r="D42" s="5" t="n"/>
    </row>
    <row r="43" ht="16" customHeight="1">
      <c r="A43" s="5" t="n"/>
      <c r="B43" s="5" t="n"/>
      <c r="C43" s="5" t="n"/>
      <c r="D43" s="5" t="n"/>
    </row>
    <row r="44" ht="16" customHeight="1">
      <c r="A44" s="5" t="n"/>
      <c r="B44" s="5" t="n"/>
      <c r="C44" s="5" t="n"/>
      <c r="D44" s="5" t="n"/>
    </row>
    <row r="45" ht="16" customHeight="1">
      <c r="A45" s="5" t="n"/>
      <c r="B45" s="5" t="n"/>
      <c r="C45" s="5" t="n"/>
      <c r="D45" s="5" t="n"/>
    </row>
    <row r="46" ht="16" customHeight="1">
      <c r="A46" s="5" t="n"/>
      <c r="B46" s="5" t="n"/>
      <c r="C46" s="5" t="n"/>
      <c r="D46" s="5" t="n"/>
    </row>
    <row r="47" ht="16" customHeight="1">
      <c r="A47" s="24" t="inlineStr">
        <is>
          <t>Future Estimate Adjustments</t>
        </is>
      </c>
      <c r="B47" s="25" t="n"/>
      <c r="C47" s="25" t="n"/>
      <c r="D47" s="25" t="n"/>
    </row>
    <row r="48" ht="16" customHeight="1">
      <c r="A48" s="28">
        <f>'Variance Analysis'!A22</f>
        <v/>
      </c>
      <c r="B48" s="5" t="n"/>
      <c r="C48" s="5" t="n"/>
      <c r="D48" s="5" t="n"/>
    </row>
    <row r="49" ht="16" customHeight="1">
      <c r="A49" s="5" t="n"/>
      <c r="B49" s="5" t="n"/>
      <c r="C49" s="5" t="n"/>
      <c r="D49" s="5" t="n"/>
    </row>
    <row r="50" ht="16" customHeight="1">
      <c r="A50" s="5" t="n"/>
      <c r="B50" s="5" t="n"/>
      <c r="C50" s="5" t="n"/>
      <c r="D50" s="5" t="n"/>
    </row>
    <row r="51" ht="16" customHeight="1">
      <c r="A51" s="5" t="n"/>
      <c r="B51" s="5" t="n"/>
      <c r="C51" s="5" t="n"/>
      <c r="D51" s="5" t="n"/>
    </row>
    <row r="53">
      <c r="A53" s="15" t="inlineStr">
        <is>
          <t>General contractor-management tool. Not accounting, tax, or financial advice.</t>
        </is>
      </c>
    </row>
  </sheetData>
  <mergeCells count="6">
    <mergeCell ref="A1:D1"/>
    <mergeCell ref="A48:D51"/>
    <mergeCell ref="A53:D53"/>
    <mergeCell ref="A39:D39"/>
    <mergeCell ref="A42:D45"/>
    <mergeCell ref="A2:D2"/>
  </mergeCells>
  <pageMargins left="0.75" right="0.75" top="1" bottom="1" header="0.5" footer="0.5"/>
  <pageSetup orientation="portrait" fitToHeight="0" fitToWidth="1"/>
</worksheet>
</file>

<file path=xl/worksheets/sheet6.xml><?xml version="1.0" encoding="utf-8"?>
<worksheet xmlns="http://schemas.openxmlformats.org/spreadsheetml/2006/main">
  <sheetPr>
    <outlinePr summaryBelow="1" summaryRight="1"/>
    <pageSetUpPr/>
  </sheetPr>
  <dimension ref="A1:J44"/>
  <sheetViews>
    <sheetView showGridLines="0" workbookViewId="0">
      <selection activeCell="A1" sqref="A1"/>
    </sheetView>
  </sheetViews>
  <sheetFormatPr baseColWidth="8" defaultRowHeight="15"/>
  <cols>
    <col width="26" customWidth="1" min="1" max="1"/>
    <col width="22" customWidth="1" min="2" max="2"/>
    <col width="22" customWidth="1" min="3" max="3"/>
    <col width="22" customWidth="1" min="4" max="4"/>
    <col width="22" customWidth="1" min="5" max="5"/>
    <col hidden="1" width="30" customWidth="1" min="8" max="8"/>
    <col hidden="1" width="30" customWidth="1" min="9" max="9"/>
    <col hidden="1" width="30" customWidth="1" min="10" max="10"/>
  </cols>
  <sheetData>
    <row r="1" ht="24" customHeight="1">
      <c r="A1" s="1" t="inlineStr">
        <is>
          <t>How to Use This Workbook</t>
        </is>
      </c>
      <c r="H1" s="15" t="inlineStr">
        <is>
          <t>Project types (list source)</t>
        </is>
      </c>
      <c r="I1" s="15" t="inlineStr">
        <is>
          <t>Variance causes (list source)</t>
        </is>
      </c>
      <c r="J1" s="15" t="inlineStr">
        <is>
          <t>Database update (list source)</t>
        </is>
      </c>
    </row>
    <row r="2">
      <c r="A2" s="2" t="inlineStr">
        <is>
          <t>Free paving contractor job costing spreadsheet from The Pavement Directory.</t>
        </is>
      </c>
      <c r="H2" t="inlineStr">
        <is>
          <t>Asphalt Paving</t>
        </is>
      </c>
      <c r="I2" t="inlineStr">
        <is>
          <t>Asphalt Material Overrun</t>
        </is>
      </c>
      <c r="J2" t="inlineStr">
        <is>
          <t>Yes</t>
        </is>
      </c>
    </row>
    <row r="3">
      <c r="H3" t="inlineStr">
        <is>
          <t>Asphalt Repair</t>
        </is>
      </c>
      <c r="I3" t="inlineStr">
        <is>
          <t>Incorrect Tonnage Estimate</t>
        </is>
      </c>
      <c r="J3" t="inlineStr">
        <is>
          <t>No</t>
        </is>
      </c>
    </row>
    <row r="4">
      <c r="A4" s="9" t="inlineStr">
        <is>
          <t>1. Enter project data</t>
        </is>
      </c>
      <c r="H4" t="inlineStr">
        <is>
          <t>Mill &amp; Fill</t>
        </is>
      </c>
      <c r="I4" t="inlineStr">
        <is>
          <t>Trucking Delay</t>
        </is>
      </c>
      <c r="J4" t="inlineStr">
        <is>
          <t>Review Needed</t>
        </is>
      </c>
    </row>
    <row r="5" ht="16" customHeight="1">
      <c r="A5" s="29" t="inlineStr">
        <is>
          <t>Fill in the Project Summary sheet: project, client, estimator, project manager, contract amount, dates, and project type. The contract amount feeds every profit and margin calculation in the workbook.</t>
        </is>
      </c>
      <c r="H5" t="inlineStr">
        <is>
          <t>Overlay</t>
        </is>
      </c>
      <c r="I5" t="inlineStr">
        <is>
          <t>Plant Delay</t>
        </is>
      </c>
    </row>
    <row r="6" ht="16" customHeight="1">
      <c r="H6" t="inlineStr">
        <is>
          <t>Sealcoating</t>
        </is>
      </c>
      <c r="I6" t="inlineStr">
        <is>
          <t>Traffic</t>
        </is>
      </c>
    </row>
    <row r="7">
      <c r="H7" t="inlineStr">
        <is>
          <t>Crack Sealing</t>
        </is>
      </c>
      <c r="I7" t="inlineStr">
        <is>
          <t>Crew Production</t>
        </is>
      </c>
    </row>
    <row r="8">
      <c r="A8" s="9" t="inlineStr">
        <is>
          <t>2. Enter estimated costs</t>
        </is>
      </c>
      <c r="H8" t="inlineStr">
        <is>
          <t>Striping</t>
        </is>
      </c>
      <c r="I8" t="inlineStr">
        <is>
          <t>Equipment Downtime</t>
        </is>
      </c>
    </row>
    <row r="9" ht="16" customHeight="1">
      <c r="A9" s="29" t="inlineStr">
        <is>
          <t>On Estimate vs Actual, enter the original estimate for each cost code — what the estimator assumed before the job started. Do not revise these later because the actual came in differently; the whole point is preserving the original assumption.</t>
        </is>
      </c>
      <c r="H9" t="inlineStr">
        <is>
          <t>Concrete</t>
        </is>
      </c>
      <c r="I9" t="inlineStr">
        <is>
          <t>Unexpected Handwork</t>
        </is>
      </c>
    </row>
    <row r="10" ht="16" customHeight="1">
      <c r="H10" t="inlineStr">
        <is>
          <t>ADA Improvements</t>
        </is>
      </c>
      <c r="I10" t="inlineStr">
        <is>
          <t>Additional Mobilization</t>
        </is>
      </c>
    </row>
    <row r="11">
      <c r="H11" t="inlineStr">
        <is>
          <t>Drainage</t>
        </is>
      </c>
      <c r="I11" t="inlineStr">
        <is>
          <t>Weather</t>
        </is>
      </c>
    </row>
    <row r="12">
      <c r="A12" s="9" t="inlineStr">
        <is>
          <t>3. Enter actual costs as the project progresses</t>
        </is>
      </c>
      <c r="H12" t="inlineStr">
        <is>
          <t>Other</t>
        </is>
      </c>
      <c r="I12" t="inlineStr">
        <is>
          <t>Base Failure</t>
        </is>
      </c>
    </row>
    <row r="13" ht="16" customHeight="1">
      <c r="A13" s="29" t="inlineStr">
        <is>
          <t>Fill the Actual Cost column in as invoices, payroll, material tickets, and equipment hours arrive. Variance dollars and percentages calculate themselves.</t>
        </is>
      </c>
      <c r="I13" t="inlineStr">
        <is>
          <t>Unexpected Excavation</t>
        </is>
      </c>
    </row>
    <row r="14" ht="16" customHeight="1">
      <c r="I14" t="inlineStr">
        <is>
          <t>Scope Change</t>
        </is>
      </c>
    </row>
    <row r="15">
      <c r="I15" t="inlineStr">
        <is>
          <t>Rework</t>
        </is>
      </c>
    </row>
    <row r="16">
      <c r="A16" s="9" t="inlineStr">
        <is>
          <t>4. Record production</t>
        </is>
      </c>
      <c r="I16" t="inlineStr">
        <is>
          <t>Disposal Overrun</t>
        </is>
      </c>
    </row>
    <row r="17" ht="16" customHeight="1">
      <c r="A17" s="29" t="inlineStr">
        <is>
          <t>On Paving Production, enter tons, paving hours, crew hours, truck hours, loads, mobilizations, and paving days for both the estimate and the actual. Tons per hour, labor hours per ton, trucking cost per ton, and average payload are calculated.</t>
        </is>
      </c>
      <c r="I17" t="inlineStr">
        <is>
          <t>Rental Equipment</t>
        </is>
      </c>
    </row>
    <row r="18" ht="16" customHeight="1">
      <c r="I18" t="inlineStr">
        <is>
          <t>Overtime</t>
        </is>
      </c>
    </row>
    <row r="19">
      <c r="I19" t="inlineStr">
        <is>
          <t>Traffic Control</t>
        </is>
      </c>
    </row>
    <row r="20">
      <c r="A20" s="9" t="inlineStr">
        <is>
          <t>5. Review variances</t>
        </is>
      </c>
      <c r="I20" t="inlineStr">
        <is>
          <t>Scheduling</t>
        </is>
      </c>
    </row>
    <row r="21" ht="16" customHeight="1">
      <c r="A21" s="29" t="inlineStr">
        <is>
          <t>Look at the cost codes with the largest dollar and percentage variances, then check whether the production numbers explain them.</t>
        </is>
      </c>
      <c r="I21" t="inlineStr">
        <is>
          <t>Subcontractor Overrun</t>
        </is>
      </c>
    </row>
    <row r="22" ht="16" customHeight="1">
      <c r="I22" t="inlineStr">
        <is>
          <t>Other</t>
        </is>
      </c>
    </row>
    <row r="24">
      <c r="A24" s="9" t="inlineStr">
        <is>
          <t>6. Complete the variance analysis</t>
        </is>
      </c>
    </row>
    <row r="25" ht="16" customHeight="1">
      <c r="A25" s="29" t="inlineStr">
        <is>
          <t>On Variance Analysis, record the primary and secondary causes, what actually happened, and what should change in future estimates.</t>
        </is>
      </c>
    </row>
    <row r="26" ht="16" customHeight="1"/>
    <row r="28">
      <c r="A28" s="9" t="inlineStr">
        <is>
          <t>7. Print the Job Cost Report</t>
        </is>
      </c>
    </row>
    <row r="29" ht="16" customHeight="1">
      <c r="A29" s="29" t="inlineStr">
        <is>
          <t>The Job Cost Report sheet is a one-page printable summary that pulls from every other sheet. It is already set to fit one page wide.</t>
        </is>
      </c>
    </row>
    <row r="30" ht="16" customHeight="1"/>
    <row r="32">
      <c r="A32" s="9" t="inlineStr">
        <is>
          <t>8. Update your estimating assumptions</t>
        </is>
      </c>
    </row>
    <row r="33" ht="16" customHeight="1">
      <c r="A33" s="29" t="inlineStr">
        <is>
          <t>Feed what you learned back into the next estimate. That feedback loop is what job costing is actually for.</t>
        </is>
      </c>
    </row>
    <row r="34" ht="16" customHeight="1"/>
    <row r="37">
      <c r="A37" s="22" t="inlineStr">
        <is>
          <t>Cells shaded cream are for your input. Cells shaded grey are calculated — overtyping one replaces a formula. Rows 4 through 33 on Estimate vs Actual all sit inside the totals, so you can rename the preloaded cost codes, use the spare rows, or insert rows between them without breaking the totals.</t>
        </is>
      </c>
    </row>
    <row r="38"/>
    <row r="40">
      <c r="A40" s="30" t="inlineStr">
        <is>
          <t>This workbook is a general contractor-management tool and is not accounting, tax or financial advice. Contractors should adapt cost codes and financial treatment to their own accounting systems.</t>
        </is>
      </c>
      <c r="B40" s="5" t="n"/>
      <c r="C40" s="5" t="n"/>
      <c r="D40" s="5" t="n"/>
      <c r="E40" s="5" t="n"/>
    </row>
    <row r="41">
      <c r="A41" s="5" t="n"/>
      <c r="B41" s="5" t="n"/>
      <c r="C41" s="5" t="n"/>
      <c r="D41" s="5" t="n"/>
      <c r="E41" s="5" t="n"/>
    </row>
    <row r="42">
      <c r="A42" s="5" t="n"/>
      <c r="B42" s="5" t="n"/>
      <c r="C42" s="5" t="n"/>
      <c r="D42" s="5" t="n"/>
      <c r="E42" s="5" t="n"/>
    </row>
    <row r="44">
      <c r="A44" s="15" t="inlineStr">
        <is>
          <t>thepavementdirectory.com/contractor-resources/construction-job-costing-spreadsheet/</t>
        </is>
      </c>
    </row>
  </sheetData>
  <mergeCells count="20">
    <mergeCell ref="A25:E26"/>
    <mergeCell ref="A24:E24"/>
    <mergeCell ref="A37:E38"/>
    <mergeCell ref="A40:E42"/>
    <mergeCell ref="A1:E1"/>
    <mergeCell ref="A5:E6"/>
    <mergeCell ref="A21:E22"/>
    <mergeCell ref="A17:E18"/>
    <mergeCell ref="A13:E14"/>
    <mergeCell ref="A33:E34"/>
    <mergeCell ref="A29:E30"/>
    <mergeCell ref="A16:E16"/>
    <mergeCell ref="A9:E10"/>
    <mergeCell ref="A12:E12"/>
    <mergeCell ref="A2:E2"/>
    <mergeCell ref="A32:E32"/>
    <mergeCell ref="A8:E8"/>
    <mergeCell ref="A4:E4"/>
    <mergeCell ref="A20:E20"/>
    <mergeCell ref="A28:E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The Pavement Directory</dc:creator>
  <dc:title xmlns:dc="http://purl.org/dc/elements/1.1/">Paving Contractor Job Costing Spreadsheet</dc:title>
  <dc:description xmlns:dc="http://purl.org/dc/elements/1.1/">Free construction job costing spreadsheet for paving contractors: estimate vs. actual costs, paving production, variance analysis, and a printable job cost report.</dc:description>
  <dcterms:created xmlns:dcterms="http://purl.org/dc/terms/" xmlns:xsi="http://www.w3.org/2001/XMLSchema-instance" xsi:type="dcterms:W3CDTF">2026-08-11T07:40:06Z</dcterms:created>
  <dcterms:modified xmlns:dcterms="http://purl.org/dc/terms/" xmlns:xsi="http://www.w3.org/2001/XMLSchema-instance" xsi:type="dcterms:W3CDTF">2026-08-11T07:40:06Z</dcterms:modified>
</cp:coreProperties>
</file>